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Z:\credit_card\2024\cibc visa\month end\12_march 2024\"/>
    </mc:Choice>
  </mc:AlternateContent>
  <xr:revisionPtr revIDLastSave="0" documentId="13_ncr:1_{0E257B94-BAA6-478B-8205-C632CBB6FD6D}" xr6:coauthVersionLast="47" xr6:coauthVersionMax="47" xr10:uidLastSave="{00000000-0000-0000-0000-000000000000}"/>
  <bookViews>
    <workbookView xWindow="-120" yWindow="-120" windowWidth="29040" windowHeight="15840" xr2:uid="{00000000-000D-0000-FFFF-FFFF00000000}"/>
  </bookViews>
  <sheets>
    <sheet name="total" sheetId="5" r:id="rId1"/>
    <sheet name="worsheet" sheetId="3" r:id="rId2"/>
    <sheet name="data" sheetId="1" r:id="rId3"/>
    <sheet name="table" sheetId="4" r:id="rId4"/>
    <sheet name="ytd" sheetId="2" r:id="rId5"/>
  </sheets>
  <definedNames>
    <definedName name="_xlnm._FilterDatabase" localSheetId="1" hidden="1">worsheet!$A$2:$AI$73</definedName>
    <definedName name="_xlnm._FilterDatabase" localSheetId="4" hidden="1">ytd!$A$16:$BK$100</definedName>
    <definedName name="gl">table!$T$1:$U$621</definedName>
    <definedName name="interco" localSheetId="1">worsheet!$AC$3:$AF$31</definedName>
    <definedName name="tb">table!$K$1:$M$466</definedName>
  </definedNames>
  <calcPr calcId="191029"/>
  <pivotCaches>
    <pivotCache cacheId="17"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5" l="1"/>
  <c r="W5" i="3"/>
  <c r="V5" i="3"/>
  <c r="U5" i="3"/>
  <c r="R5" i="3"/>
  <c r="Q5" i="3"/>
  <c r="S5" i="3" s="1"/>
  <c r="P5" i="3"/>
  <c r="O5" i="3"/>
  <c r="N5" i="3"/>
  <c r="M5" i="3"/>
  <c r="L5" i="3"/>
  <c r="K5" i="3"/>
  <c r="J5" i="3"/>
  <c r="I5" i="3"/>
  <c r="X5" i="3" l="1"/>
  <c r="AB5" i="3" s="1"/>
  <c r="H20" i="3"/>
  <c r="G20" i="3"/>
  <c r="F20" i="3"/>
  <c r="E20" i="3"/>
  <c r="H19" i="3"/>
  <c r="G19" i="3"/>
  <c r="F19" i="3"/>
  <c r="E19" i="3"/>
  <c r="H18" i="3"/>
  <c r="G18" i="3"/>
  <c r="F18" i="3"/>
  <c r="E18" i="3"/>
  <c r="H17" i="3"/>
  <c r="G17" i="3"/>
  <c r="F17" i="3"/>
  <c r="E17" i="3"/>
  <c r="H16" i="3"/>
  <c r="G16" i="3"/>
  <c r="F16" i="3"/>
  <c r="E16" i="3"/>
  <c r="H15" i="3"/>
  <c r="G15" i="3"/>
  <c r="F15" i="3"/>
  <c r="E15" i="3"/>
  <c r="H14" i="3"/>
  <c r="G14" i="3"/>
  <c r="F14" i="3"/>
  <c r="E14" i="3"/>
  <c r="H13" i="3"/>
  <c r="G13" i="3"/>
  <c r="F13" i="3"/>
  <c r="E13" i="3"/>
  <c r="H12" i="3"/>
  <c r="G12" i="3"/>
  <c r="F12" i="3"/>
  <c r="E12" i="3"/>
  <c r="H11" i="3"/>
  <c r="G11" i="3"/>
  <c r="F11" i="3"/>
  <c r="E11" i="3"/>
  <c r="H10" i="3"/>
  <c r="G10" i="3"/>
  <c r="F10" i="3"/>
  <c r="E10" i="3"/>
  <c r="H9" i="3"/>
  <c r="G9" i="3"/>
  <c r="F9" i="3"/>
  <c r="E9" i="3"/>
  <c r="H8" i="3"/>
  <c r="G8" i="3"/>
  <c r="F8" i="3"/>
  <c r="E8" i="3"/>
  <c r="H7" i="3"/>
  <c r="G7" i="3"/>
  <c r="F7" i="3"/>
  <c r="E7" i="3"/>
  <c r="H6" i="3"/>
  <c r="G6" i="3"/>
  <c r="F6" i="3"/>
  <c r="E6" i="3"/>
  <c r="H5" i="3"/>
  <c r="G5" i="3"/>
  <c r="F5" i="3"/>
  <c r="E5" i="3"/>
  <c r="V4" i="3"/>
  <c r="U4" i="3"/>
  <c r="R4" i="3"/>
  <c r="Q4" i="3"/>
  <c r="S4" i="3" s="1"/>
  <c r="W4" i="3" s="1"/>
  <c r="P4" i="3"/>
  <c r="O4" i="3"/>
  <c r="N4" i="3"/>
  <c r="M4" i="3"/>
  <c r="L4" i="3"/>
  <c r="K4" i="3"/>
  <c r="J4" i="3"/>
  <c r="I4" i="3"/>
  <c r="H4" i="3"/>
  <c r="G4" i="3"/>
  <c r="F4" i="3"/>
  <c r="E4" i="3"/>
  <c r="AE20" i="3"/>
  <c r="AE19" i="3"/>
  <c r="AE18" i="3"/>
  <c r="AE17" i="3"/>
  <c r="AE16" i="3"/>
  <c r="AE15" i="3"/>
  <c r="AE14" i="3"/>
  <c r="AE13" i="3"/>
  <c r="AE12" i="3"/>
  <c r="AE11" i="3"/>
  <c r="AE10" i="3"/>
  <c r="AE9" i="3"/>
  <c r="AE8" i="3"/>
  <c r="AE7" i="3"/>
  <c r="AE6" i="3"/>
  <c r="I3" i="3"/>
  <c r="X4" i="3" l="1"/>
  <c r="AB4" i="3" s="1"/>
  <c r="AE5" i="3"/>
  <c r="AE4" i="3"/>
  <c r="Q3" i="3" l="1"/>
  <c r="AL9" i="3" l="1"/>
  <c r="AL10" i="3"/>
  <c r="AI9" i="3"/>
  <c r="AI10" i="3"/>
  <c r="AI11" i="3"/>
  <c r="AL15" i="3"/>
  <c r="AL16" i="3"/>
  <c r="AL18" i="3"/>
  <c r="AL19" i="3"/>
  <c r="AL20" i="3"/>
  <c r="AL22" i="3"/>
  <c r="AL23" i="3"/>
  <c r="AL24" i="3"/>
  <c r="AL27" i="3"/>
  <c r="AL28" i="3"/>
  <c r="AL30" i="3"/>
  <c r="AL31" i="3"/>
  <c r="AL32" i="3"/>
  <c r="AL33" i="3"/>
  <c r="AL37" i="3"/>
  <c r="AL38" i="3"/>
  <c r="AL11" i="3" l="1"/>
  <c r="AL12" i="3"/>
  <c r="AL13" i="3"/>
  <c r="AL39" i="3"/>
  <c r="AL36" i="3"/>
  <c r="AL34" i="3"/>
  <c r="AL14" i="3"/>
  <c r="AL29" i="3"/>
  <c r="AL25" i="3"/>
  <c r="AL21" i="3"/>
  <c r="AL17" i="3"/>
  <c r="AL35" i="3"/>
  <c r="AL26" i="3"/>
  <c r="D39" i="3" l="1"/>
  <c r="D38" i="3"/>
  <c r="D37" i="3"/>
  <c r="D36" i="3"/>
  <c r="D35" i="3"/>
  <c r="D34" i="3" l="1"/>
  <c r="D33" i="3"/>
  <c r="D32" i="3"/>
  <c r="D31" i="3"/>
  <c r="D30" i="3"/>
  <c r="D29" i="3"/>
  <c r="D28" i="3"/>
  <c r="V3" i="3" l="1"/>
  <c r="D27" i="3" l="1"/>
  <c r="D26" i="3"/>
  <c r="D25" i="3"/>
  <c r="D39" i="5"/>
  <c r="D38" i="5"/>
  <c r="D40" i="5"/>
  <c r="D42" i="5" l="1"/>
  <c r="AL8" i="3"/>
  <c r="AL5" i="3"/>
  <c r="AL7" i="3"/>
  <c r="AL6" i="3"/>
  <c r="AA2" i="3"/>
  <c r="Z2" i="3"/>
  <c r="AI8" i="3" l="1"/>
  <c r="AI7" i="3"/>
  <c r="AI6" i="3"/>
  <c r="AI5" i="3"/>
  <c r="D4" i="3" l="1"/>
  <c r="D5" i="3"/>
  <c r="D6" i="3"/>
  <c r="D7" i="3"/>
  <c r="D8" i="3"/>
  <c r="D9" i="3"/>
  <c r="D10" i="3"/>
  <c r="D11" i="3"/>
  <c r="D12" i="3"/>
  <c r="D13" i="3"/>
  <c r="D14" i="3"/>
  <c r="D15" i="3"/>
  <c r="D16" i="3"/>
  <c r="D17" i="3"/>
  <c r="D18" i="3"/>
  <c r="D19" i="3"/>
  <c r="D20" i="3"/>
  <c r="D21" i="3"/>
  <c r="D22" i="3"/>
  <c r="D23" i="3"/>
  <c r="D24" i="3"/>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R3" i="3" l="1"/>
  <c r="P3" i="3"/>
  <c r="O3" i="3"/>
  <c r="N3" i="3"/>
  <c r="M3" i="3"/>
  <c r="L3" i="3"/>
  <c r="K3" i="3"/>
  <c r="J3" i="3"/>
  <c r="H3" i="3"/>
  <c r="G3" i="3"/>
  <c r="F3" i="3"/>
  <c r="E3" i="3"/>
  <c r="D3" i="3"/>
  <c r="C3" i="3"/>
  <c r="B3" i="3"/>
  <c r="G18" i="4"/>
  <c r="G16" i="4"/>
  <c r="F17" i="4"/>
  <c r="E16" i="4"/>
  <c r="S3" i="3" l="1"/>
  <c r="AE3" i="3"/>
  <c r="G19" i="4"/>
  <c r="G22" i="4" s="1"/>
  <c r="E19" i="4"/>
  <c r="E22" i="4" s="1"/>
  <c r="F19" i="4"/>
  <c r="F22" i="4" s="1"/>
  <c r="G25" i="4" l="1"/>
  <c r="U3" i="3"/>
  <c r="W3" i="3"/>
  <c r="G24" i="4"/>
  <c r="F24" i="4"/>
  <c r="V2" i="3"/>
  <c r="E24" i="4"/>
  <c r="G26" i="4"/>
  <c r="G27" i="4" s="1"/>
  <c r="W2" i="3" l="1"/>
  <c r="U2" i="3"/>
  <c r="X3" i="3"/>
  <c r="AB3" i="3" l="1"/>
  <c r="AL3" i="3" l="1"/>
  <c r="R2" i="3"/>
  <c r="Q2" i="3"/>
  <c r="S2" i="3"/>
  <c r="AL4" i="3" l="1"/>
  <c r="Y2" i="3" l="1"/>
  <c r="X2" i="3"/>
  <c r="AB2" i="3" l="1"/>
</calcChain>
</file>

<file path=xl/sharedStrings.xml><?xml version="1.0" encoding="utf-8"?>
<sst xmlns="http://schemas.openxmlformats.org/spreadsheetml/2006/main" count="33831" uniqueCount="4286">
  <si>
    <t>- POSITRON INC -</t>
  </si>
  <si>
    <t>55815</t>
  </si>
  <si>
    <t>USD</t>
  </si>
  <si>
    <t>CAD</t>
  </si>
  <si>
    <t>CANADA</t>
  </si>
  <si>
    <t>Type de produit</t>
  </si>
  <si>
    <t>Nom de famille</t>
  </si>
  <si>
    <t>Prénom</t>
  </si>
  <si>
    <t>Deuxième prénom</t>
  </si>
  <si>
    <t>Nom - Préfixe</t>
  </si>
  <si>
    <t>Nom - Suffixe</t>
  </si>
  <si>
    <t>Nom complet</t>
  </si>
  <si>
    <t>Numéro de compte-Carte</t>
  </si>
  <si>
    <t>État garanti</t>
  </si>
  <si>
    <t>Matricule</t>
  </si>
  <si>
    <t>Nom du compte de contrôle</t>
  </si>
  <si>
    <t>Numéro du compte de contrôle</t>
  </si>
  <si>
    <t>Centre de coûts</t>
  </si>
  <si>
    <t>Code universel</t>
  </si>
  <si>
    <t>Courriel</t>
  </si>
  <si>
    <t>Référence du titulaire</t>
  </si>
  <si>
    <t>Vols intérieurs ou Internationaux</t>
  </si>
  <si>
    <t>Montant de la limite par opération</t>
  </si>
  <si>
    <t>Montant de la limite par mois</t>
  </si>
  <si>
    <t>Date de traitement affaires</t>
  </si>
  <si>
    <t>Date de l'opération</t>
  </si>
  <si>
    <t>ROC ID</t>
  </si>
  <si>
    <t>Code de transaction</t>
  </si>
  <si>
    <t>Description de la transaction</t>
  </si>
  <si>
    <t>Nom du fournisseur</t>
  </si>
  <si>
    <t>Numéro du fournisseur</t>
  </si>
  <si>
    <t>Groupe MCC</t>
  </si>
  <si>
    <t>Numéro MCC</t>
  </si>
  <si>
    <t>MCC</t>
  </si>
  <si>
    <t>Référence du fournisseur</t>
  </si>
  <si>
    <t>Adresse du fournisseur</t>
  </si>
  <si>
    <t>Ville du fournisseur</t>
  </si>
  <si>
    <t>État ou province du fournisseur</t>
  </si>
  <si>
    <t>Code postal du fournisseur</t>
  </si>
  <si>
    <t>Pays du fournisseur</t>
  </si>
  <si>
    <t>Secteurs d'activité</t>
  </si>
  <si>
    <t>Chaîne de fournisseurs</t>
  </si>
  <si>
    <t>Marque du fournisseur</t>
  </si>
  <si>
    <t>Liste des fournisseurs préférés</t>
  </si>
  <si>
    <t>ID de liste des fournisseurs préférés</t>
  </si>
  <si>
    <t>Devise soumise</t>
  </si>
  <si>
    <t>Devise de facturation</t>
  </si>
  <si>
    <t>Devise du rapport</t>
  </si>
  <si>
    <t>Montant de l'opération</t>
  </si>
  <si>
    <t>Montant des crédits</t>
  </si>
  <si>
    <t>Nombre d'opérations</t>
  </si>
  <si>
    <t>Nombre de crédits</t>
  </si>
  <si>
    <t>Solde précédent</t>
  </si>
  <si>
    <t>Solde de clôture</t>
  </si>
  <si>
    <t>Montant en devises soumis</t>
  </si>
  <si>
    <t>Jan Montant net facturé</t>
  </si>
  <si>
    <t>Fév Montant net facturé</t>
  </si>
  <si>
    <t>Mar Montant net facturé</t>
  </si>
  <si>
    <t>Avr Montant net facturé</t>
  </si>
  <si>
    <t>Mai Montant net facturé</t>
  </si>
  <si>
    <t>Juin Montant net facturé</t>
  </si>
  <si>
    <t>Juil Montant net facturé</t>
  </si>
  <si>
    <t>Août Montant net facturé</t>
  </si>
  <si>
    <t>Sep Montant net facturé</t>
  </si>
  <si>
    <t>Oct Montant net facturé</t>
  </si>
  <si>
    <t>Nov Montant net facturé</t>
  </si>
  <si>
    <t>Déc Montant net facturé</t>
  </si>
  <si>
    <t>Montant net facturé de l'année en cours</t>
  </si>
  <si>
    <t>Nombre d'opérations de l'année en cours</t>
  </si>
  <si>
    <t>Date du rapport</t>
  </si>
  <si>
    <t>POSITRON INC</t>
  </si>
  <si>
    <t>FINANCIAL INSTITUTIONS - MERCHANDISE AND</t>
  </si>
  <si>
    <t>NORTH YORK</t>
  </si>
  <si>
    <t>ON</t>
  </si>
  <si>
    <t>CAN</t>
  </si>
  <si>
    <t>000000000000</t>
  </si>
  <si>
    <t>MAIL PHONE ORDER</t>
  </si>
  <si>
    <t>5967</t>
  </si>
  <si>
    <t>DIRECT MARKETING - INBOUND TELEMARKETING</t>
  </si>
  <si>
    <t>RETAIL</t>
  </si>
  <si>
    <t>MEMBERSHIP ORGANIZATIONS NOT ELSEWHERE C</t>
  </si>
  <si>
    <t>USA</t>
  </si>
  <si>
    <t>LOGMEIN INC</t>
  </si>
  <si>
    <t>9590766903</t>
  </si>
  <si>
    <t>5964</t>
  </si>
  <si>
    <t>DIRECT MARKETING CATALOG MERCHANTS</t>
  </si>
  <si>
    <t>BLOODSTONE BUILDING BLOCK C</t>
  </si>
  <si>
    <t>QUAY</t>
  </si>
  <si>
    <t>DUBLIN 2</t>
  </si>
  <si>
    <t>IRL</t>
  </si>
  <si>
    <t>LOGMEIN IRELAND</t>
  </si>
  <si>
    <t>TELECOM AND DATA UTILITIES</t>
  </si>
  <si>
    <t>4812</t>
  </si>
  <si>
    <t>TELECOMMUNICATION EQUIPMENT AND TELEPHON</t>
  </si>
  <si>
    <t>TRANSPORTATION</t>
  </si>
  <si>
    <t>TRAVEL AGENCIES AND TOUR OPERATORS</t>
  </si>
  <si>
    <t>TORONTO</t>
  </si>
  <si>
    <t>TRAVEL</t>
  </si>
  <si>
    <t>AIRLINES</t>
  </si>
  <si>
    <t>4511</t>
  </si>
  <si>
    <t>AIRLINES AND AIR CARRIERS</t>
  </si>
  <si>
    <t>CHARITABLE AND SOCIAL SERVICE ORGANIZATI</t>
  </si>
  <si>
    <t>5969</t>
  </si>
  <si>
    <t>DIRECT MARKETING/DIRECT MARKETERS - NOT</t>
  </si>
  <si>
    <t>WEISER</t>
  </si>
  <si>
    <t>RESTAURANTS</t>
  </si>
  <si>
    <t>5812</t>
  </si>
  <si>
    <t>EATING PLACES AND RESTAURANTS</t>
  </si>
  <si>
    <t>RESTAURANT</t>
  </si>
  <si>
    <t>NO CHAIN ASSIGNED</t>
  </si>
  <si>
    <t>NO BRAND ASSIGNED</t>
  </si>
  <si>
    <t>GROCERY STORES AND SUPERMARKETS</t>
  </si>
  <si>
    <t>00000000000</t>
  </si>
  <si>
    <t>FAST FOOD RESTAURANTS</t>
  </si>
  <si>
    <t>MONTREAL</t>
  </si>
  <si>
    <t>QC</t>
  </si>
  <si>
    <t>TAXICABS AND LIMOUSINES</t>
  </si>
  <si>
    <t>NLD</t>
  </si>
  <si>
    <t>COLLEGES, UNIVERSITIES, PROFESSIONAL SCH</t>
  </si>
  <si>
    <t>MISC STORES</t>
  </si>
  <si>
    <t>SPORTING GOODS STORES</t>
  </si>
  <si>
    <t>BUSINESS SERVICES NOT ELSEWHERE CLASSIFI</t>
  </si>
  <si>
    <t>SUBMISSIONS USD</t>
  </si>
  <si>
    <t>CA</t>
  </si>
  <si>
    <t>5968</t>
  </si>
  <si>
    <t>DIRECT MARKETING - CONTINUITY/SUBSCRIPTI</t>
  </si>
  <si>
    <t>MA</t>
  </si>
  <si>
    <t>CORPORATE - PLATINUM</t>
  </si>
  <si>
    <t>REGINALD</t>
  </si>
  <si>
    <t>REGINALD WEISER</t>
  </si>
  <si>
    <t>3790-650326-91004</t>
  </si>
  <si>
    <t>3733-372178-01005</t>
  </si>
  <si>
    <t>ssirois@positron.ca</t>
  </si>
  <si>
    <t>CATERERS</t>
  </si>
  <si>
    <t>TOURIST ATTRACTIONS AND EXHIBITS</t>
  </si>
  <si>
    <t>NY</t>
  </si>
  <si>
    <t>TOLLS AND BRIDGE FEES</t>
  </si>
  <si>
    <t>DUTY FREE STORES</t>
  </si>
  <si>
    <t>AUTOMOTIVE SERVICE SHOPS (NON-DEALER)</t>
  </si>
  <si>
    <t>PARKING LOTS AND GARAGES</t>
  </si>
  <si>
    <t>SOCIETE EN COMMANDITE STA</t>
  </si>
  <si>
    <t>9311807623</t>
  </si>
  <si>
    <t>GOVERNMENT SERVICES</t>
  </si>
  <si>
    <t>9399</t>
  </si>
  <si>
    <t>GOVERNMENT SERVICES NOT ELSEWHERE CLASSI</t>
  </si>
  <si>
    <t>640 ST PAUL OEUST</t>
  </si>
  <si>
    <t>H3C1L9</t>
  </si>
  <si>
    <t>GOVERNMENT RELATED</t>
  </si>
  <si>
    <t>STATIONNEMENT DE MONTREAL</t>
  </si>
  <si>
    <t>SHELL-KIOSK</t>
  </si>
  <si>
    <t>9308400028</t>
  </si>
  <si>
    <t>GAS STATIONS</t>
  </si>
  <si>
    <t>5541</t>
  </si>
  <si>
    <t>SERVICE STATIONS (WITH OR WITHOUT ANCILL</t>
  </si>
  <si>
    <t>P O BOX 100 STN M</t>
  </si>
  <si>
    <t>CALGARY</t>
  </si>
  <si>
    <t>AB</t>
  </si>
  <si>
    <t>T2P2H5</t>
  </si>
  <si>
    <t>OIL COMPANIES</t>
  </si>
  <si>
    <t>SHELL CANADA LTD</t>
  </si>
  <si>
    <t>WHOLESALE TRADE</t>
  </si>
  <si>
    <t>HARDWARE EQUIPMENT AND SUPPLIES</t>
  </si>
  <si>
    <t>0020062882600</t>
  </si>
  <si>
    <t>GESTION LISE HAMEL-CHARTR</t>
  </si>
  <si>
    <t>9314806200</t>
  </si>
  <si>
    <t>5912</t>
  </si>
  <si>
    <t>DRUG STORES AND PHARMACIES</t>
  </si>
  <si>
    <t>4815 AV VAN HORNE</t>
  </si>
  <si>
    <t>H3W1J2</t>
  </si>
  <si>
    <t>SHOPPERS DRUG MART</t>
  </si>
  <si>
    <t>AMAZON COM INC</t>
  </si>
  <si>
    <t>181 BAY STREET</t>
  </si>
  <si>
    <t>M5J2T3</t>
  </si>
  <si>
    <t>5943</t>
  </si>
  <si>
    <t>STATIONERY, OFFICE, AND SCHOOL SUPPLY ST</t>
  </si>
  <si>
    <t>DURABLE GOODS - NOT ELSEWHERE CLASSIFIED</t>
  </si>
  <si>
    <t>COMPUTER PROGRAMMING, DATA PROCESSING, A</t>
  </si>
  <si>
    <t>PROFESSIONAL &amp; FIN SVCS</t>
  </si>
  <si>
    <t>STATIONERY, OFFICE SUPPLIES, PRINTING AN</t>
  </si>
  <si>
    <t>PACKAGE STORES-BEER, WINE, AND LIQUOR</t>
  </si>
  <si>
    <t>HOTELS AND MOTELS</t>
  </si>
  <si>
    <t>7011</t>
  </si>
  <si>
    <t>LODGING HOTELS, MOTELS, AND RESORTS</t>
  </si>
  <si>
    <t>LODGING</t>
  </si>
  <si>
    <t>MEMBERSHIP CLUBS (SPORTS, RECREATION, AT</t>
  </si>
  <si>
    <t>INDUSTRIAL SUPPLIES - NOT ELSEWHERE CLAS</t>
  </si>
  <si>
    <t>ELECTRICAL PARTS AND EQUIPMENT</t>
  </si>
  <si>
    <t>ELECTRONICS STORES</t>
  </si>
  <si>
    <t>COURIER SERVICES - AIR AND GROUND, AND F</t>
  </si>
  <si>
    <t>FLORISTS</t>
  </si>
  <si>
    <t>MISC PERSONAL SERVICES - NOT ELSEWHERE C</t>
  </si>
  <si>
    <t>DETECTIVE AGENCIES, PROTECTIVE AGENCIES,</t>
  </si>
  <si>
    <t>INSURANCE SALES, UNDERWRITING, AND PREMI</t>
  </si>
  <si>
    <t>PROFESSIONAL SERVICES NOT ELSEWHERE CLAS</t>
  </si>
  <si>
    <t>AUTOMOBILE ASSOCIATIONS</t>
  </si>
  <si>
    <t>AUTOMOBILE RENTAL AGENCY</t>
  </si>
  <si>
    <t>QUICK COPY, REPRODUCTION, AND BLUEPRINTI</t>
  </si>
  <si>
    <t>AUTOMATED FUEL DISPENSERS</t>
  </si>
  <si>
    <t>COMPUTERS, COMPUTER PERIPHERAL EQUIPMENT</t>
  </si>
  <si>
    <t>CAR AND TRUCK DEALERS (NEW AND USED) SAL</t>
  </si>
  <si>
    <t>MISCELLANEOUS AND SPECIALTY RETAIL</t>
  </si>
  <si>
    <t>GST</t>
  </si>
  <si>
    <t>HST</t>
  </si>
  <si>
    <t>GST/TVQ</t>
  </si>
  <si>
    <t>NO TAXE</t>
  </si>
  <si>
    <t>NET</t>
  </si>
  <si>
    <t>TOTAL</t>
  </si>
  <si>
    <t>GL</t>
  </si>
  <si>
    <t>gst</t>
  </si>
  <si>
    <t>hst</t>
  </si>
  <si>
    <t>gst/tvq</t>
  </si>
  <si>
    <t>TVQ</t>
  </si>
  <si>
    <t>No.</t>
  </si>
  <si>
    <t>Name</t>
  </si>
  <si>
    <t>CHART ACCOUNTS</t>
  </si>
  <si>
    <t>ASSETS</t>
  </si>
  <si>
    <t>CURRENT ASSETS</t>
  </si>
  <si>
    <t xml:space="preserve">PETTY CASH </t>
  </si>
  <si>
    <t>PETTY CASH US</t>
  </si>
  <si>
    <t>TRANSFER CASH ROLL HARRIS</t>
  </si>
  <si>
    <t>HSBC BANK ACCOUNT CAN</t>
  </si>
  <si>
    <t>HSBC 061-055697-071 US</t>
  </si>
  <si>
    <t>HSBC BANK ACCOUNT US</t>
  </si>
  <si>
    <t>HSBC EURO</t>
  </si>
  <si>
    <t>HSBC ASSETS MANAGEMENT</t>
  </si>
  <si>
    <t>CIBC CDN</t>
  </si>
  <si>
    <t>CIBC USD</t>
  </si>
  <si>
    <t>HSBC US 20-4B69-B</t>
  </si>
  <si>
    <t>HSBC SGD 20-4B69-X</t>
  </si>
  <si>
    <t>HSBC CDN 6X-S3M6-1</t>
  </si>
  <si>
    <t>HSBC CDN 6X-S3M6-A</t>
  </si>
  <si>
    <t>HSBC US  6X-S3M6-B</t>
  </si>
  <si>
    <t xml:space="preserve">      DUNDEE SEC CDN D5D0209L</t>
  </si>
  <si>
    <t xml:space="preserve">      DUNDEE SEC USD D5D0209M</t>
  </si>
  <si>
    <t>EXPENSES REPORT BK ACCOUNT</t>
  </si>
  <si>
    <t>MARKETABLE SECURITIES</t>
  </si>
  <si>
    <t>DUNDEE SEC CDN D5D0392A</t>
  </si>
  <si>
    <t xml:space="preserve">      PROVISION MARKETABLE SEC</t>
  </si>
  <si>
    <t xml:space="preserve">      DUNDEE SEC SGD D5D02090</t>
  </si>
  <si>
    <t>TOTAL CASH</t>
  </si>
  <si>
    <t>A/R TRADE CDN</t>
  </si>
  <si>
    <t>A/R TRADE USD</t>
  </si>
  <si>
    <t>A/R TRADE INTL</t>
  </si>
  <si>
    <t>RENTAL RECEIVABLE</t>
  </si>
  <si>
    <t>A/R POSITRON ACCESS SOLUT</t>
  </si>
  <si>
    <t>ALLOWANCE FOR DBTFUL A/C</t>
  </si>
  <si>
    <t>LOAN RECEIVABLE ADMIN</t>
  </si>
  <si>
    <t xml:space="preserve">     AFDA/LOAN RECEIVABLE ADMI</t>
  </si>
  <si>
    <t>A/R ACCRUAL</t>
  </si>
  <si>
    <t>RECEIVABLE TO INVOICE (FR AP)</t>
  </si>
  <si>
    <t>TOTAL ACCOUNTS RECEIVABLE</t>
  </si>
  <si>
    <t>PREPAID EXPENSES</t>
  </si>
  <si>
    <t>PREPAID MARKETING</t>
  </si>
  <si>
    <t>PREPAID TAXES</t>
  </si>
  <si>
    <t>PREPAID INSURANCE</t>
  </si>
  <si>
    <t xml:space="preserve">      PREPAID CREDIT CARD</t>
  </si>
  <si>
    <t>TOTAL PREPAID</t>
  </si>
  <si>
    <t>WIP</t>
  </si>
  <si>
    <t>FINISHED GOODS</t>
  </si>
  <si>
    <t>RAW MATERIALS</t>
  </si>
  <si>
    <t>SEMI FINISHED</t>
  </si>
  <si>
    <t>INVENTORY REC. &amp; INSP. SCRAP</t>
  </si>
  <si>
    <t>INVENTORY AT SUMMIT LOCATION</t>
  </si>
  <si>
    <t>INTRANSIT CLEARING ACCOUNT</t>
  </si>
  <si>
    <t>SV INV.RECEIPTS</t>
  </si>
  <si>
    <t>SHOW INVENTORY</t>
  </si>
  <si>
    <t>INVENTORY REPAIRS</t>
  </si>
  <si>
    <t>SUPPLIES FOR PTI</t>
  </si>
  <si>
    <t>RESERVE</t>
  </si>
  <si>
    <t>FINISHED GOOD INTERIM</t>
  </si>
  <si>
    <t>RAW MATERIAL INTERIM</t>
  </si>
  <si>
    <t>SEMI FINISHED INTERIM</t>
  </si>
  <si>
    <t>E&amp;O SMT</t>
  </si>
  <si>
    <t>OBSOLETE INVENTORY</t>
  </si>
  <si>
    <t>TOTAL INVENTORY</t>
  </si>
  <si>
    <t>TOTAL CURRENT ASSETS</t>
  </si>
  <si>
    <t>TOTAL LONG TERM ASSETS</t>
  </si>
  <si>
    <t>LOAN RECEIVABLE SHAREHOLDERS</t>
  </si>
  <si>
    <t>LOAN PAYABLE, DIRECTOR</t>
  </si>
  <si>
    <t>LOAN PAYABLE, DIRECTOR 09</t>
  </si>
  <si>
    <t>LOAN RECEIVABLE W.WEISER</t>
  </si>
  <si>
    <t>LOAN PAYABLE, S. WEISER</t>
  </si>
  <si>
    <t>LOAN RECEIVABLE EVAN &amp; ALEXA W</t>
  </si>
  <si>
    <t>TOTAL LOAN</t>
  </si>
  <si>
    <t>INCOME TAX RECOVERABLE</t>
  </si>
  <si>
    <t>TOTAL INCOME TAXE</t>
  </si>
  <si>
    <t>INTERCO PAS CORP.</t>
  </si>
  <si>
    <t>INTEREST RECEIVABLES PTS</t>
  </si>
  <si>
    <t xml:space="preserve"> INTERCO PTS</t>
  </si>
  <si>
    <t>INTERCO TECHNOLOGIES</t>
  </si>
  <si>
    <t>INTERCO 6369782 CANADA(NETWORK</t>
  </si>
  <si>
    <t>LOAN RECEIVABLE 6369782 CANADA</t>
  </si>
  <si>
    <t>PROVISION LOAN REC 6369782 CAN</t>
  </si>
  <si>
    <t>INVEST IN POSITRON INVESTMENT</t>
  </si>
  <si>
    <t>PROV. FOR LOSS OF VALUE ON PIC</t>
  </si>
  <si>
    <t>INVESTMENT-PAS CORPORATION</t>
  </si>
  <si>
    <t>PROV. LOSS VALUE INVEST. SIGE</t>
  </si>
  <si>
    <t>INVESTMENT BLUESLICE NETWORKS</t>
  </si>
  <si>
    <t>INVESTMENT IN AKOHA INC.</t>
  </si>
  <si>
    <t>INVEST IN ONCOZYME (CLASS A)</t>
  </si>
  <si>
    <t>INVESTMENT IN DUNDEE SECURITY</t>
  </si>
  <si>
    <t xml:space="preserve">     LOAN RECEIVABLE ONCOZYME</t>
  </si>
  <si>
    <t xml:space="preserve">    PROV. LOSS VALUE INV.AKOHA</t>
  </si>
  <si>
    <t>INVESTMENT 6369782 (NETWORKS)</t>
  </si>
  <si>
    <t>INVESTMENT IN NEWCO NETWORKS</t>
  </si>
  <si>
    <t>PROV LOSS VALUE NEWCO NETWORKS</t>
  </si>
  <si>
    <t>COVERTIBLE DEBENTURE PTI</t>
  </si>
  <si>
    <t>INVESTMENT IN VOICE DEPOT</t>
  </si>
  <si>
    <t xml:space="preserve"> PROV LOSS  ON LOAN PTI</t>
  </si>
  <si>
    <t xml:space="preserve"> LOAN RECEIVABLE OTHER</t>
  </si>
  <si>
    <t xml:space="preserve"> INVESTMENT MED 1 MOBILITY</t>
  </si>
  <si>
    <t xml:space="preserve"> INTERCO PAS INC.</t>
  </si>
  <si>
    <t xml:space="preserve"> INVESTMENT IN KODIAK</t>
  </si>
  <si>
    <t xml:space="preserve"> INVESTMENT CANENERCO</t>
  </si>
  <si>
    <t xml:space="preserve"> INVESTEMENT ONSITE</t>
  </si>
  <si>
    <t>CONVERTIBLE DEBENTURE ONCOZYME</t>
  </si>
  <si>
    <t>INVESTMENT PTS</t>
  </si>
  <si>
    <t>INTEREST RECEIVABLES PAS INC</t>
  </si>
  <si>
    <t>INVEST IOU</t>
  </si>
  <si>
    <t>INVESTMENT FENIX</t>
  </si>
  <si>
    <t>INVEST MCONCIERGE</t>
  </si>
  <si>
    <t>INVESTMENT (LOAN) MCONCIERGE</t>
  </si>
  <si>
    <t xml:space="preserve">      INVEST MDG GROUP LLC</t>
  </si>
  <si>
    <t xml:space="preserve">      INTERCO MED-1</t>
  </si>
  <si>
    <t xml:space="preserve"> INVESTMENT IOU FINANCIAL(MCO)</t>
  </si>
  <si>
    <t xml:space="preserve">      INVESTMENT PAS USA</t>
  </si>
  <si>
    <t xml:space="preserve">     INTEREST INTERCO MED 1</t>
  </si>
  <si>
    <t xml:space="preserve">     LOAN ARNOLD ZIDULKA</t>
  </si>
  <si>
    <t xml:space="preserve">     INVESTMENT LUFA FARMS</t>
  </si>
  <si>
    <t xml:space="preserve">     INVESTMENT MIRACULINS</t>
  </si>
  <si>
    <t xml:space="preserve">   INVESTMENT GLOBAL SEA FARMS</t>
  </si>
  <si>
    <t>TOTAL INVESTISSEMENTS</t>
  </si>
  <si>
    <t>TENANTS IMPROVEMENT EXTERNAL</t>
  </si>
  <si>
    <t>ACC DEP TENANT IMPROVEMENT EXT</t>
  </si>
  <si>
    <t>BUILDING HARDWARE</t>
  </si>
  <si>
    <t>ACC DEP BUILDING HARDWARE</t>
  </si>
  <si>
    <t>I/T SOFTWARE</t>
  </si>
  <si>
    <t>ACC DEP I/T SOFTWARE</t>
  </si>
  <si>
    <t>I/T HARDWARE</t>
  </si>
  <si>
    <t>ACC DEP I/T HARDWARE</t>
  </si>
  <si>
    <t>LEASEHOLD IMPROVEMENT</t>
  </si>
  <si>
    <t>ACC DEP TENANT IMPROVMT POSITR</t>
  </si>
  <si>
    <t>BUILDING RESTRUCTURATION</t>
  </si>
  <si>
    <t>ACC DEP BUILDING RESTRUCTURATI</t>
  </si>
  <si>
    <t>ADMIN SOFTWARE</t>
  </si>
  <si>
    <t>ACC DEP ADMIN SOFTWARE</t>
  </si>
  <si>
    <t>ADMIN HARDWARE</t>
  </si>
  <si>
    <t>ACC DEP ADMIN HARDWARE</t>
  </si>
  <si>
    <t>ADMIN F&amp;F</t>
  </si>
  <si>
    <t>ACC DEP ADMIN F&amp;F</t>
  </si>
  <si>
    <t>POWER SOFTWARE</t>
  </si>
  <si>
    <t>ACC DEP TELELINE SOFTWARE</t>
  </si>
  <si>
    <t>POWER HARDWARE</t>
  </si>
  <si>
    <t>ACC DEP TELELINE HARDWARE</t>
  </si>
  <si>
    <t>POWER F&amp;F</t>
  </si>
  <si>
    <t>ACC DEP TELELINE F&amp;F</t>
  </si>
  <si>
    <t>POWER TOOLS &amp; TEST EQUIP</t>
  </si>
  <si>
    <t>ACC DEP TELELINE TOOLS &amp; DIES</t>
  </si>
  <si>
    <t>TELELINE ENGINEERING LAB</t>
  </si>
  <si>
    <t>ACC DEP TELELINE ENG LAB</t>
  </si>
  <si>
    <t>SHOW EQUIPMENT</t>
  </si>
  <si>
    <t>ACC DEP SHOW EQUIPMENT</t>
  </si>
  <si>
    <t>ENG. POWER SOFTWARE</t>
  </si>
  <si>
    <t>ACC DEP ENG. POWER</t>
  </si>
  <si>
    <t>TENANTS IMPROVEMENT LEASE IMP</t>
  </si>
  <si>
    <t>ACC TENANTS IMPROVEMENT</t>
  </si>
  <si>
    <t>FURNITURES &amp; FIXTURES</t>
  </si>
  <si>
    <t>ACC FURNITURES &amp; FIXTURES</t>
  </si>
  <si>
    <t xml:space="preserve">     LAND</t>
  </si>
  <si>
    <t xml:space="preserve">     BUILDING</t>
  </si>
  <si>
    <t xml:space="preserve">     INTELLECTUAL PROPERTY</t>
  </si>
  <si>
    <t xml:space="preserve">     LEASEHOLD IMPROVEMENTS</t>
  </si>
  <si>
    <t xml:space="preserve">     ACC.DEP. LEASEHOLD IMPROV</t>
  </si>
  <si>
    <t>TOTAL FIXED ASSETS</t>
  </si>
  <si>
    <t>INTERCO PPSS CORP.</t>
  </si>
  <si>
    <t>INTERCO POSITRON INDUSTRIES</t>
  </si>
  <si>
    <t>INTERCO NETWORKS/PI</t>
  </si>
  <si>
    <t>INTERCO PIC</t>
  </si>
  <si>
    <t>INTERCO WISEFISH HOLDINGS INC</t>
  </si>
  <si>
    <t>RECEIVABLE-PAYABLE PPSS INC.</t>
  </si>
  <si>
    <t>DEPOSIT ADMIN</t>
  </si>
  <si>
    <t>IPC ESCROW INDEMNITY</t>
  </si>
  <si>
    <t>IPC ESCROW TAX INDEMNITY</t>
  </si>
  <si>
    <t>IPC ESCROW UMBRELLA</t>
  </si>
  <si>
    <t xml:space="preserve">     CONDO 628 ST-JACQUES</t>
  </si>
  <si>
    <t>INTEREST RECEIVABLE PIC</t>
  </si>
  <si>
    <t>RECEIVABLE-PAYABLE TRITON</t>
  </si>
  <si>
    <t>AFDA/LOAN TO PIC</t>
  </si>
  <si>
    <t>LOAN RECEIVABLE FROM PPSS</t>
  </si>
  <si>
    <t>RECEIVABLE-PAYABLE FFTRONIX</t>
  </si>
  <si>
    <t>RECEIVABLE-PAYABLE ENIGMA</t>
  </si>
  <si>
    <t>RECEIVABLE-PAYABLE OTHER</t>
  </si>
  <si>
    <t>INTERCO VoiceDepot</t>
  </si>
  <si>
    <t>LOAN MARCEL COTE</t>
  </si>
  <si>
    <t>TOTAL INTERCOMPANY</t>
  </si>
  <si>
    <t xml:space="preserve">   TOTAL LONG TERM ASSETS</t>
  </si>
  <si>
    <t>TOTAL ASSETS</t>
  </si>
  <si>
    <t xml:space="preserve"> LIABILITIES AND EQUITY</t>
  </si>
  <si>
    <t xml:space="preserve">   LIABILITIES</t>
  </si>
  <si>
    <t>ACCTS PAYABLE CND</t>
  </si>
  <si>
    <t>ACCTS PAYABLE US</t>
  </si>
  <si>
    <t>ACCTS PAYABLE INTERNATIONAL</t>
  </si>
  <si>
    <t>A/P POS  ACCESS SOLUTIONS</t>
  </si>
  <si>
    <t>TOTAL ACCTS PAYABLES</t>
  </si>
  <si>
    <t>UNINVOICED RECEIPTS</t>
  </si>
  <si>
    <t>ACCRUED PAYROLL</t>
  </si>
  <si>
    <t>ACCRUED CSST &amp; CNT</t>
  </si>
  <si>
    <t>ACCRUED VACATION</t>
  </si>
  <si>
    <t>ACCRUED COMMISSIONS</t>
  </si>
  <si>
    <t>ACCRUED BONUS</t>
  </si>
  <si>
    <t>ACCRUED EXPENSE</t>
  </si>
  <si>
    <t>ACCRUED EXPENSES AP</t>
  </si>
  <si>
    <t xml:space="preserve">      ACCRUED GUARANTEE</t>
  </si>
  <si>
    <t>TOTAL ACCRUALS</t>
  </si>
  <si>
    <t>CO. PENSION PLAN STAFF ADMIN</t>
  </si>
  <si>
    <t>GROUP INSC PAYABLE</t>
  </si>
  <si>
    <t>EMPLOYEE FUNDS PAYABLE ADMIN</t>
  </si>
  <si>
    <t>CLUB SOCIAL PAYABLE</t>
  </si>
  <si>
    <t>CENTRAIDE PAYABLE</t>
  </si>
  <si>
    <t>TOTAL OTHER PAYABLES</t>
  </si>
  <si>
    <t>NET GST/PST RECEIVABLE/PAYABLE</t>
  </si>
  <si>
    <t>FEDERAL GST 6% PAYABLE</t>
  </si>
  <si>
    <t>FEDERAL GST 5% ON SALES</t>
  </si>
  <si>
    <t xml:space="preserve">     FEDERAL GST 5%</t>
  </si>
  <si>
    <t>QUEBEC SALES TAX ON SALES</t>
  </si>
  <si>
    <t xml:space="preserve">    QUEBEC SALES TAX</t>
  </si>
  <si>
    <t>LOUISIANA TAXES</t>
  </si>
  <si>
    <t>GEORGIA SALES TAXES</t>
  </si>
  <si>
    <t>NEW YORK SALES TAXES</t>
  </si>
  <si>
    <t>HARMONIZED  SALES TAX</t>
  </si>
  <si>
    <t>FLORIDA SALES TAX</t>
  </si>
  <si>
    <t>ARIZONA SALES TAX</t>
  </si>
  <si>
    <t>TAX CREDIT FEDERAL ST</t>
  </si>
  <si>
    <t>US INCOME TAXE PAYABLE</t>
  </si>
  <si>
    <t>TAX CREDIT PROVINCIAL</t>
  </si>
  <si>
    <t>WITHHOLDING TAXES</t>
  </si>
  <si>
    <t xml:space="preserve">      TAX CREDIT FEDERAL LT</t>
  </si>
  <si>
    <t xml:space="preserve">      QUEBEC INC TAX PAYABLE</t>
  </si>
  <si>
    <t>TOTAL TAX PAYABLE</t>
  </si>
  <si>
    <t>DEFERRED REVENUES</t>
  </si>
  <si>
    <t>LOAN PAYABLE 3495914 PIC</t>
  </si>
  <si>
    <t>AFDA-LOAN PAYABLE 3495914 ADM</t>
  </si>
  <si>
    <t xml:space="preserve"> LOAN BF1 # 301-413466-OC3</t>
  </si>
  <si>
    <t xml:space="preserve"> LOAN RECEIVABLE AETHERA</t>
  </si>
  <si>
    <t xml:space="preserve"> PROVISION LOAN REC AETHERA</t>
  </si>
  <si>
    <t>PROMISSORY NOTE TO WISEFISH IN</t>
  </si>
  <si>
    <t xml:space="preserve">     LOAN RECEIVABLE -W.WEISER</t>
  </si>
  <si>
    <t>LOAN PAYABLE EVALOVE CORP.</t>
  </si>
  <si>
    <t>POSITRON CANADA HOLDING CORP.</t>
  </si>
  <si>
    <t>POSITRON INDUSTRIES HOLDING CO</t>
  </si>
  <si>
    <t>TOTAL OTHER LIABILITIES</t>
  </si>
  <si>
    <t xml:space="preserve"> TOTAL LIABILITIES</t>
  </si>
  <si>
    <t>CAPITAL STOCK COMMON</t>
  </si>
  <si>
    <t>CLASS F SHARES</t>
  </si>
  <si>
    <t>RETAINED EARNINGS</t>
  </si>
  <si>
    <t>CURRENT PROFIT (LOSS)</t>
  </si>
  <si>
    <t>PREMIUM ON REDEMPTION</t>
  </si>
  <si>
    <t>REFUNDABLE TAXES</t>
  </si>
  <si>
    <t>ACTUAL PROFIT(LOSS)</t>
  </si>
  <si>
    <t>TOTAL EQUITY</t>
  </si>
  <si>
    <t xml:space="preserve">  TOTAL LIABILITIES AND EQUITY</t>
  </si>
  <si>
    <t xml:space="preserve">  REVENUE</t>
  </si>
  <si>
    <t>SALES GENERAL</t>
  </si>
  <si>
    <t>DISCOUNT ON SALES</t>
  </si>
  <si>
    <t>SALES FREIGHT</t>
  </si>
  <si>
    <t>SALES HANDLING</t>
  </si>
  <si>
    <t>SALES INSURANCE</t>
  </si>
  <si>
    <t>SALES MISC.</t>
  </si>
  <si>
    <t>BUILDING RENTAL INC. EXTERNAL</t>
  </si>
  <si>
    <t>PARKING LOT RENTAL INCOME</t>
  </si>
  <si>
    <t>REPAIR  REVENUE</t>
  </si>
  <si>
    <t>TECHNIC SUPPORT&amp;SERVICE REVENU</t>
  </si>
  <si>
    <t>SALES LABOR</t>
  </si>
  <si>
    <t>SALES CONSULTING FEES</t>
  </si>
  <si>
    <t>TRAINING REVENUE</t>
  </si>
  <si>
    <t>TOTAL REVENUE</t>
  </si>
  <si>
    <t>COST OF GOODS</t>
  </si>
  <si>
    <t>COST OF GOODS SOLD</t>
  </si>
  <si>
    <t>COST OF GOODS SOLD int.</t>
  </si>
  <si>
    <t>SHIPPING &amp; PACKAGING SUPPLIES</t>
  </si>
  <si>
    <t xml:space="preserve">  SERVICE EXCHANGE ACCOUNT</t>
  </si>
  <si>
    <t>COS MANUFACTURING CHARGES</t>
  </si>
  <si>
    <t>SUPPLIES</t>
  </si>
  <si>
    <t>FREIGHT OUT</t>
  </si>
  <si>
    <t>CUSTOMERS' TRAINING CND &amp; US</t>
  </si>
  <si>
    <t>EXPENSE FOR OBSOLETE</t>
  </si>
  <si>
    <t>COS - SCRAP</t>
  </si>
  <si>
    <t>COS HANDLING</t>
  </si>
  <si>
    <t>COS INSURANCE</t>
  </si>
  <si>
    <t>OVERHEAD APPLIED</t>
  </si>
  <si>
    <t>DIRECT COST CLEARING</t>
  </si>
  <si>
    <t>COS MISC</t>
  </si>
  <si>
    <t>OUTSIDE PROCES. O H APPLIED</t>
  </si>
  <si>
    <t>INVENTORY PPV</t>
  </si>
  <si>
    <t>SUBCONTRACTED PPV</t>
  </si>
  <si>
    <t>LOT SIZE VARIANCE</t>
  </si>
  <si>
    <t>MATERIAL VARIANCE</t>
  </si>
  <si>
    <t>INVENTORY ADJ</t>
  </si>
  <si>
    <t>ADVANCE REPLACEMENT COS</t>
  </si>
  <si>
    <t>DEMO COS</t>
  </si>
  <si>
    <t>LOANERS COS</t>
  </si>
  <si>
    <t>OBF COS</t>
  </si>
  <si>
    <t>PLOAN COS</t>
  </si>
  <si>
    <t>UPDATE STD COSTS (VAR. INVENT)</t>
  </si>
  <si>
    <t xml:space="preserve">   STORAGE</t>
  </si>
  <si>
    <t>FREIGHT-IN</t>
  </si>
  <si>
    <t>COS DUTY &amp; BROKERAGE</t>
  </si>
  <si>
    <t>PREMIUM CHARGE</t>
  </si>
  <si>
    <t>TOOLING &amp; SETUP &amp; TESTING</t>
  </si>
  <si>
    <t>REWORKS</t>
  </si>
  <si>
    <t>COS REP/MNFG STOCK ISSUES</t>
  </si>
  <si>
    <t>COS COUNT ADJUSTMENTS</t>
  </si>
  <si>
    <t>COS TECHNICAL SUPPORT&amp;SERVICE</t>
  </si>
  <si>
    <t>SALARY PRODUCTION OSIRIS</t>
  </si>
  <si>
    <t>RENT PRODUCTION OSIRIS</t>
  </si>
  <si>
    <t>PROFESSIONAL FEES CONSULTANTS</t>
  </si>
  <si>
    <t>PROFESSIONAL FEES TRAVELLLING</t>
  </si>
  <si>
    <t>OPERATING COSTS</t>
  </si>
  <si>
    <t>OPERATING EXPENSES</t>
  </si>
  <si>
    <t>SALARY</t>
  </si>
  <si>
    <t>SALARY OVERTIME</t>
  </si>
  <si>
    <t>STAT.  HOLIDAY REGULAR</t>
  </si>
  <si>
    <t>STAT.  HOLIDAY 1/20</t>
  </si>
  <si>
    <t>BEREAVEMENT LEAVE</t>
  </si>
  <si>
    <t xml:space="preserve">   REGULAR EARNING</t>
  </si>
  <si>
    <t xml:space="preserve">   PARENTAL LEAVE</t>
  </si>
  <si>
    <t>COMMISSIONS</t>
  </si>
  <si>
    <t>BONUSES</t>
  </si>
  <si>
    <t xml:space="preserve">  WAGES IN LIEU OF NOTICE</t>
  </si>
  <si>
    <t>PAYROLL LEVIES</t>
  </si>
  <si>
    <t>VACATION</t>
  </si>
  <si>
    <t>SICK-TIME SALARY</t>
  </si>
  <si>
    <t>GROUP INSURANCE</t>
  </si>
  <si>
    <t>PENSION PLAN</t>
  </si>
  <si>
    <t>NETHRIS PAYROLL CHARGES</t>
  </si>
  <si>
    <t>TUTION FEES</t>
  </si>
  <si>
    <t>COURSES &amp; SEMINARS</t>
  </si>
  <si>
    <t>FLOWERS ETC</t>
  </si>
  <si>
    <t>PARKING RENTAL EXPENSE</t>
  </si>
  <si>
    <t>CSST</t>
  </si>
  <si>
    <t>CNT</t>
  </si>
  <si>
    <t xml:space="preserve"> FSS</t>
  </si>
  <si>
    <t>OUTSIDE LABOR</t>
  </si>
  <si>
    <t>CONSULTING FEES</t>
  </si>
  <si>
    <t>CONSULTING FEES IS SYSTEMS</t>
  </si>
  <si>
    <t>CAR ALLOWANCE</t>
  </si>
  <si>
    <t>MARKETING GIVEAWAYS</t>
  </si>
  <si>
    <t>OSIRIS ENTERTAINMENT</t>
  </si>
  <si>
    <t>MILEAGE</t>
  </si>
  <si>
    <t>ACCOMODATION</t>
  </si>
  <si>
    <t>MEALS &amp; ENT.</t>
  </si>
  <si>
    <t>ADVERTISING SHOWS</t>
  </si>
  <si>
    <t>ADVERTISING BROCHURE</t>
  </si>
  <si>
    <t>ADVERTISING AD/DESIN</t>
  </si>
  <si>
    <t>CORPORATE CONFERENCE</t>
  </si>
  <si>
    <t>TRAINING</t>
  </si>
  <si>
    <t>FREIGHT &amp; COURRIER</t>
  </si>
  <si>
    <t>TELEPHONE</t>
  </si>
  <si>
    <t>IT SERRVICES</t>
  </si>
  <si>
    <t>IT HARDWARE &amp; SOFTWARE</t>
  </si>
  <si>
    <t>HIRING EXPENSES</t>
  </si>
  <si>
    <t>INSURANCE</t>
  </si>
  <si>
    <t>TAXES</t>
  </si>
  <si>
    <t>LICENCES &amp; FEES</t>
  </si>
  <si>
    <t>LEGAL &amp; AUDIT</t>
  </si>
  <si>
    <t>MEMBER &amp; SUBSCRIPT</t>
  </si>
  <si>
    <t>OUTDOOR  MAINTENANCE</t>
  </si>
  <si>
    <t>CERTIFICATION FEES</t>
  </si>
  <si>
    <t>USER GUIDE</t>
  </si>
  <si>
    <t>DONATION</t>
  </si>
  <si>
    <t>BAD DEBTS</t>
  </si>
  <si>
    <t>PROTOTYPE &amp; DESIGN</t>
  </si>
  <si>
    <t>SAFETY WEAR</t>
  </si>
  <si>
    <t>COFFEE</t>
  </si>
  <si>
    <t>JANITOR SUPPLIES</t>
  </si>
  <si>
    <t>ELECTRICAL SUPPLIES</t>
  </si>
  <si>
    <t>TENANTS EXPENSES</t>
  </si>
  <si>
    <t>EQUIPMENT RENTAL</t>
  </si>
  <si>
    <t>SOFTWARE LICENCE FEES</t>
  </si>
  <si>
    <t>OTHER MISCELLANEOUS EXPENSES</t>
  </si>
  <si>
    <t>LIGHT HEAT &amp; POWER</t>
  </si>
  <si>
    <t>SECURITY</t>
  </si>
  <si>
    <t>SECURITY A.D.T.</t>
  </si>
  <si>
    <t>SMALL TOOLS</t>
  </si>
  <si>
    <t>LEASEHOLD IMP.</t>
  </si>
  <si>
    <t xml:space="preserve"> PAINTING</t>
  </si>
  <si>
    <t>REPAIRS</t>
  </si>
  <si>
    <t>MAINTENANCE</t>
  </si>
  <si>
    <t>MAINTENANCE H.V.A.C.</t>
  </si>
  <si>
    <t>MAINTENANCE REFUSE CONTAINERS</t>
  </si>
  <si>
    <t>MAINTENANCE FIRE PANEL</t>
  </si>
  <si>
    <t>MAINTENANCE GENERATOR</t>
  </si>
  <si>
    <t>MAINTENANCE EXTERMINATION</t>
  </si>
  <si>
    <t>SERVICES ELECTRICIAN</t>
  </si>
  <si>
    <t>SERVICES PLUMBER</t>
  </si>
  <si>
    <t>SERVICES GARAGE DOOR REPAIR</t>
  </si>
  <si>
    <t>SERVICES LOCKSMITH</t>
  </si>
  <si>
    <t>SERVICES SPRINKLERS</t>
  </si>
  <si>
    <t>SERVICES EXTINGUSHER MAINT.</t>
  </si>
  <si>
    <t>SANITARY SERVICE</t>
  </si>
  <si>
    <t>MAINTENANCE PASSENGER ELEVATOR</t>
  </si>
  <si>
    <t>MAINTENANCE FREIGHT ELEVATOR</t>
  </si>
  <si>
    <t>CLEANING</t>
  </si>
  <si>
    <t>JANITORIAL SUPPLIES</t>
  </si>
  <si>
    <t>SERVICES CARPET CLEANING</t>
  </si>
  <si>
    <t>ENLEVEMENT SANcITAIRE TOILETTE</t>
  </si>
  <si>
    <t>RENT</t>
  </si>
  <si>
    <t>DEPRECIATION</t>
  </si>
  <si>
    <t xml:space="preserve">   ADMIN. CHARGE FROM H.O.</t>
  </si>
  <si>
    <t xml:space="preserve">  ADMIN. CHARGE TO PTI</t>
  </si>
  <si>
    <t xml:space="preserve">  ADMIN. CHARGE TO POWER</t>
  </si>
  <si>
    <t xml:space="preserve"> ADMIN.CHARGE TO PPSS I INTERN</t>
  </si>
  <si>
    <t xml:space="preserve">   ADMIN. CHARGE TO IT</t>
  </si>
  <si>
    <t>ALLOCATION CHARGED TO PPSS INC</t>
  </si>
  <si>
    <t>ADMIN OTHER EXPENSES</t>
  </si>
  <si>
    <t>GAIN ON DISPOSAL</t>
  </si>
  <si>
    <t>ADMIN. CHARGE R&amp;D EXPENSES</t>
  </si>
  <si>
    <t xml:space="preserve"> POWER R&amp;D EXPENSES RECOVERA</t>
  </si>
  <si>
    <t xml:space="preserve">   IC SERVICES RENDERED</t>
  </si>
  <si>
    <t>ADMIN DUTY &amp; BROKERAGE</t>
  </si>
  <si>
    <t xml:space="preserve">   HQ ALLOCATION</t>
  </si>
  <si>
    <t>TOTAL OPERATING EXPENSES</t>
  </si>
  <si>
    <t>FINANCIALS</t>
  </si>
  <si>
    <t>RESTRUCTURATION PROF FEES</t>
  </si>
  <si>
    <t>FOREIGN EXCHANGE</t>
  </si>
  <si>
    <t>INTEREST LOAN SHAREHOLDER</t>
  </si>
  <si>
    <t>FINANCIAL FEES CHARGE TO PPSSI</t>
  </si>
  <si>
    <t>INTEREST IPC ESCROW</t>
  </si>
  <si>
    <t>INTEREST REVENU DEBENTURE PTI</t>
  </si>
  <si>
    <t>INTEREST PENSON PRIME</t>
  </si>
  <si>
    <t>INTERSET DUNDEE SEC</t>
  </si>
  <si>
    <t>INTEREST IOU</t>
  </si>
  <si>
    <t xml:space="preserve">   INTEREST RECEIVABLES</t>
  </si>
  <si>
    <t>GAIN ON FORWARD CONTRACT</t>
  </si>
  <si>
    <t>GAIN (LOSS) ON DISPOSAL</t>
  </si>
  <si>
    <t>LOSS ON PRIVATE INVESTMENTS</t>
  </si>
  <si>
    <t>UNREALIZED LOSS  LOAN SUBSI</t>
  </si>
  <si>
    <t xml:space="preserve">  GAIN (LOSS) ESCROW RELEASE</t>
  </si>
  <si>
    <t>UNREALIZED GAIN (LOSS) SEC FMV</t>
  </si>
  <si>
    <t>UNREALIZED GAIN OR (LOSS)</t>
  </si>
  <si>
    <t>FINANCIAL INT &amp; BK CHARGES</t>
  </si>
  <si>
    <t>FINANCIAL INTEREST ON LT DEBT</t>
  </si>
  <si>
    <t>FINANCIAL MISC. INTER/PENALTIE</t>
  </si>
  <si>
    <t>FINANCIAL REGISTRATION</t>
  </si>
  <si>
    <t>FINANCIAL EXPENSES -IPC ESCROW</t>
  </si>
  <si>
    <t>FINANCIAL FEES ANS REDEVANCES</t>
  </si>
  <si>
    <t>DIVIDEND INCOME</t>
  </si>
  <si>
    <t>FINANCIAL INTEREST INCOME</t>
  </si>
  <si>
    <t>FINANCIAL OTHER INCOME DUNDEE</t>
  </si>
  <si>
    <t>FOREIGN EXCHANGE JP MORGAN UNR</t>
  </si>
  <si>
    <t>FOREIGN EXCHANGE INVESTMENTS</t>
  </si>
  <si>
    <t>INCOME TAXES - DEFERRED</t>
  </si>
  <si>
    <t>INCOME TAXE</t>
  </si>
  <si>
    <t xml:space="preserve">   WITHOLDING TAXES</t>
  </si>
  <si>
    <t>TOTAL FINANCIALS</t>
  </si>
  <si>
    <t>dummy_admin</t>
  </si>
  <si>
    <t>dummy_production</t>
  </si>
  <si>
    <t>dummy_sales</t>
  </si>
  <si>
    <t>dummy_ho</t>
  </si>
  <si>
    <t>BROKER SUSPENSE ACCOUNT</t>
  </si>
  <si>
    <t>PROFIT &amp; LOSS CLEARING ACCOUNT</t>
  </si>
  <si>
    <t>45073-5-41</t>
  </si>
  <si>
    <t>TAXE VALUE</t>
  </si>
  <si>
    <t>50% GST/TVQ</t>
  </si>
  <si>
    <t>50% GST</t>
  </si>
  <si>
    <t>50% HST</t>
  </si>
  <si>
    <t>Sum of GST</t>
  </si>
  <si>
    <t>Values</t>
  </si>
  <si>
    <t>Sum of HST</t>
  </si>
  <si>
    <t>Sum of TVQ</t>
  </si>
  <si>
    <t>Sum of NET</t>
  </si>
  <si>
    <t>Row Labels</t>
  </si>
  <si>
    <t>Sum of TOTAL</t>
  </si>
  <si>
    <t>45955-5-41</t>
  </si>
  <si>
    <t>MANUALLY</t>
  </si>
  <si>
    <t xml:space="preserve"> FREIGHT RM 45950-4-41</t>
  </si>
  <si>
    <t>TIPS RESTO  50222</t>
  </si>
  <si>
    <t>PERSO   15111</t>
  </si>
  <si>
    <t>Sum of PERSO   15111</t>
  </si>
  <si>
    <t>Sum of  FREIGHT RM 45950-4-41</t>
  </si>
  <si>
    <t>Sum of TIPS RESTO  50222</t>
  </si>
  <si>
    <t>Report Name:</t>
  </si>
  <si>
    <t>Cardmember Activity</t>
  </si>
  <si>
    <t>Company Name:</t>
  </si>
  <si>
    <t>Report Month:</t>
  </si>
  <si>
    <t>Report Group:</t>
  </si>
  <si>
    <t>Report No.:</t>
  </si>
  <si>
    <t>Recipient No.:</t>
  </si>
  <si>
    <t>907745</t>
  </si>
  <si>
    <t>Report Date:</t>
  </si>
  <si>
    <t>Report Currency:</t>
  </si>
  <si>
    <t>Billed Currency:</t>
  </si>
  <si>
    <t>Report Market:</t>
  </si>
  <si>
    <t>CONFIDENTIAL AND PROPRIETARY REPORT OF AMERICAN EXPRESS. USE OF THIS REPORT CONSTITUTES YOUR ACCEPTANCE TO KEEP THIS REPORT CONFIDENTIAL AND YOUR ACKNOWLEDGEMENT OF THE OWNERSHIP OF THIS REPORT BY AMERICAN EXPRESS.</t>
  </si>
  <si>
    <t>* Reporting is based on your monthly billing cycle.</t>
  </si>
  <si>
    <t>**ABN and Price Excluding GST columns are displayed only when your report setup includes Australia market. The amounts provided are for information management purposes.</t>
  </si>
  <si>
    <t>Product Type</t>
  </si>
  <si>
    <t>Last Name</t>
  </si>
  <si>
    <t>First Name</t>
  </si>
  <si>
    <t>Middle Name</t>
  </si>
  <si>
    <t>Prefix Name</t>
  </si>
  <si>
    <t>Suffix Name</t>
  </si>
  <si>
    <t>Full Name</t>
  </si>
  <si>
    <t>Cardmember Acct. No.</t>
  </si>
  <si>
    <t>Guaranteed Status</t>
  </si>
  <si>
    <t>Employee ID</t>
  </si>
  <si>
    <t>Control Acct. Name</t>
  </si>
  <si>
    <t>Control Acct. No.</t>
  </si>
  <si>
    <t>Cost Centre</t>
  </si>
  <si>
    <t>Universal ID</t>
  </si>
  <si>
    <t>Email</t>
  </si>
  <si>
    <t>Cardmember Reference</t>
  </si>
  <si>
    <t>Domestic or International</t>
  </si>
  <si>
    <t>Transaction Limit Amount</t>
  </si>
  <si>
    <t>Monthly Limit Amount</t>
  </si>
  <si>
    <t>Business Process Date</t>
  </si>
  <si>
    <t>Charge Date</t>
  </si>
  <si>
    <t>Transaction ID</t>
  </si>
  <si>
    <t>Transaction Description</t>
  </si>
  <si>
    <t>Supplier Name</t>
  </si>
  <si>
    <t>Supplier No.</t>
  </si>
  <si>
    <t>MCC Group</t>
  </si>
  <si>
    <t>MCC No.</t>
  </si>
  <si>
    <t>Supplier Reference</t>
  </si>
  <si>
    <t>Supplier Address</t>
  </si>
  <si>
    <t>Supplier City</t>
  </si>
  <si>
    <t>Supplier State/Province</t>
  </si>
  <si>
    <t>Supplier Postal Code</t>
  </si>
  <si>
    <t>Supplier Country</t>
  </si>
  <si>
    <t>Industry</t>
  </si>
  <si>
    <t>Supplier Chain</t>
  </si>
  <si>
    <t>Supplier Brand</t>
  </si>
  <si>
    <t>Preferred Supplier</t>
  </si>
  <si>
    <t>Preferred Supplier List ID</t>
  </si>
  <si>
    <t>Submitted Currency</t>
  </si>
  <si>
    <t>Charge Amount</t>
  </si>
  <si>
    <t>Credit Amount</t>
  </si>
  <si>
    <t>No. of Charges</t>
  </si>
  <si>
    <t>No. of Credits</t>
  </si>
  <si>
    <t>Previous Balance</t>
  </si>
  <si>
    <t>Closing Balance</t>
  </si>
  <si>
    <t>Submitted Currency Amount</t>
  </si>
  <si>
    <t>Jan Net Billed Amount</t>
  </si>
  <si>
    <t>Feb Net Billed Amount</t>
  </si>
  <si>
    <t>Mar Net Billed Amount</t>
  </si>
  <si>
    <t>Apr Net Billed Amount</t>
  </si>
  <si>
    <t>May Net Billed Amount</t>
  </si>
  <si>
    <t>Jun Net Billed Amount</t>
  </si>
  <si>
    <t>Jul Net Billed Amount</t>
  </si>
  <si>
    <t>Aug Net Billed Amount</t>
  </si>
  <si>
    <t>Sep Net Billed Amount</t>
  </si>
  <si>
    <t>Oct Net Billed Amount</t>
  </si>
  <si>
    <t>Nov Net Billed Amount</t>
  </si>
  <si>
    <t>Dec Net Billed Amount</t>
  </si>
  <si>
    <t>YTD Net Billed Amount</t>
  </si>
  <si>
    <t>YTD No. of Charges</t>
  </si>
  <si>
    <t>Report Date</t>
  </si>
  <si>
    <t>NO</t>
  </si>
  <si>
    <t>INTERNATIONAL</t>
  </si>
  <si>
    <t>DOMESTIC</t>
  </si>
  <si>
    <t>SEATTLE</t>
  </si>
  <si>
    <t>WA</t>
  </si>
  <si>
    <t>WINNIPEG</t>
  </si>
  <si>
    <t>MB</t>
  </si>
  <si>
    <t>R3C2K5</t>
  </si>
  <si>
    <t>AIR CANADA</t>
  </si>
  <si>
    <t>0069100400000</t>
  </si>
  <si>
    <t>CANADA TIRE INC</t>
  </si>
  <si>
    <t>9310982476</t>
  </si>
  <si>
    <t>REPAIR SERVICES</t>
  </si>
  <si>
    <t>7538</t>
  </si>
  <si>
    <t>7315 AV MOUNTAIN SIGHTS</t>
  </si>
  <si>
    <t>H4P2A7</t>
  </si>
  <si>
    <t>NEW YORK</t>
  </si>
  <si>
    <t>50272-5-81</t>
  </si>
  <si>
    <t>AMAZON US PRIME</t>
  </si>
  <si>
    <t>5460620206</t>
  </si>
  <si>
    <t>440 TERRY AVE N</t>
  </si>
  <si>
    <t>98109</t>
  </si>
  <si>
    <t>OTTAWA</t>
  </si>
  <si>
    <t>THE CANADIAN CHAMBER OF C</t>
  </si>
  <si>
    <t>9301975992</t>
  </si>
  <si>
    <t>AMUSEMENT AND ENTERTAINMENT</t>
  </si>
  <si>
    <t>7997</t>
  </si>
  <si>
    <t>360 ALBERT ST SUITE 420</t>
  </si>
  <si>
    <t>K1R7X7</t>
  </si>
  <si>
    <t>CANADIAN CHMBR COMMRC</t>
  </si>
  <si>
    <t>PROFESSIONAL SERVICES</t>
  </si>
  <si>
    <t>10014</t>
  </si>
  <si>
    <t>0020693543100</t>
  </si>
  <si>
    <t>BELL CANADA OB</t>
  </si>
  <si>
    <t>9310212528</t>
  </si>
  <si>
    <t>600 RUE JEAN TALON E 9057</t>
  </si>
  <si>
    <t>H2R3A8</t>
  </si>
  <si>
    <t>BELL CANADA</t>
  </si>
  <si>
    <t>SOFITEL MONTREAL</t>
  </si>
  <si>
    <t>9310018396</t>
  </si>
  <si>
    <t>1155 SHERBROOKE O.</t>
  </si>
  <si>
    <t>H3A2N3</t>
  </si>
  <si>
    <t>ACCOR HOTELS</t>
  </si>
  <si>
    <t>SOFITEL</t>
  </si>
  <si>
    <t>0000000000000</t>
  </si>
  <si>
    <t>9322700015</t>
  </si>
  <si>
    <t>P O BOX 637</t>
  </si>
  <si>
    <t>5065</t>
  </si>
  <si>
    <t>2225 SHEPPARD AVENUE EAST</t>
  </si>
  <si>
    <t>M2J5C2</t>
  </si>
  <si>
    <t>UBER</t>
  </si>
  <si>
    <t>9590115234</t>
  </si>
  <si>
    <t>4121</t>
  </si>
  <si>
    <t>MR. TREUBLAAN 7</t>
  </si>
  <si>
    <t>AMSTERDAM, THE NETHERLANDS</t>
  </si>
  <si>
    <t>1097 DP</t>
  </si>
  <si>
    <t>UBER TECHNOLOGIES INC (GLOBAL)</t>
  </si>
  <si>
    <t>January 2019*</t>
  </si>
  <si>
    <t>GR2000-002-(367036615)</t>
  </si>
  <si>
    <t>January 27, 2019</t>
  </si>
  <si>
    <t>01/27/2019</t>
  </si>
  <si>
    <t>9992700625</t>
  </si>
  <si>
    <t>1133 AVENUE OF THE AMERIC</t>
  </si>
  <si>
    <t>10036-6710</t>
  </si>
  <si>
    <t>COMMERCIAL SUPPLIER</t>
  </si>
  <si>
    <t>1046399564</t>
  </si>
  <si>
    <t>1455 MARKET ST</t>
  </si>
  <si>
    <t>SAN FRANCISCO</t>
  </si>
  <si>
    <t>94103</t>
  </si>
  <si>
    <t>0020608316600</t>
  </si>
  <si>
    <t>CORPORATIONS CANADA</t>
  </si>
  <si>
    <t>9303910898</t>
  </si>
  <si>
    <t>235 QUEEN ST. EAST TOWER</t>
  </si>
  <si>
    <t>K1A0H5</t>
  </si>
  <si>
    <t>SUPPLY/SVCS CANADA</t>
  </si>
  <si>
    <t>BUSINESS SERVICES</t>
  </si>
  <si>
    <t>7399</t>
  </si>
  <si>
    <t>7922</t>
  </si>
  <si>
    <t>THEATRICAL PRODUCERS (EXCEPT MOTION PICT</t>
  </si>
  <si>
    <t>ENTERTAINMENT</t>
  </si>
  <si>
    <t>AMAZON.COM PAYMENTS-CA</t>
  </si>
  <si>
    <t>9300833002</t>
  </si>
  <si>
    <t>SERVICE PROVIDERS</t>
  </si>
  <si>
    <t>6012</t>
  </si>
  <si>
    <t>5814</t>
  </si>
  <si>
    <t>AMAZON MARKEPLACE NA - PA</t>
  </si>
  <si>
    <t>5462530593</t>
  </si>
  <si>
    <t>98109-5210</t>
  </si>
  <si>
    <t>H2X1Y9</t>
  </si>
  <si>
    <t>SOCIETE</t>
  </si>
  <si>
    <t>SOCIETE DE LA PLACE DES</t>
  </si>
  <si>
    <t>9311482658</t>
  </si>
  <si>
    <t>260 DE MAISONNEUVE BLVD W</t>
  </si>
  <si>
    <t>TICKETMASTER CANADA LTD</t>
  </si>
  <si>
    <t>February 2019*</t>
  </si>
  <si>
    <t>GR2000-002-(373160627)</t>
  </si>
  <si>
    <t>February 27, 2019</t>
  </si>
  <si>
    <t>01/26/2019</t>
  </si>
  <si>
    <t>MR CORPORATE FEE</t>
  </si>
  <si>
    <t>9326674224</t>
  </si>
  <si>
    <t>ALL OTHERS</t>
  </si>
  <si>
    <t>AMEX EMPLOYEE PROMOTIONS</t>
  </si>
  <si>
    <t>02/27/2019</t>
  </si>
  <si>
    <t>02/01/2019</t>
  </si>
  <si>
    <t>01/31/2019</t>
  </si>
  <si>
    <t>02/04/2019</t>
  </si>
  <si>
    <t>02/07/2019</t>
  </si>
  <si>
    <t>02/14/2019</t>
  </si>
  <si>
    <t>7311</t>
  </si>
  <si>
    <t>ADVERTISING SERVICES</t>
  </si>
  <si>
    <t>TX</t>
  </si>
  <si>
    <t>02/21/2019</t>
  </si>
  <si>
    <t>02/25/2019</t>
  </si>
  <si>
    <t>01/25/2019</t>
  </si>
  <si>
    <t>02/15/2019</t>
  </si>
  <si>
    <t>02/16/2019</t>
  </si>
  <si>
    <t>HOUSTON 5132</t>
  </si>
  <si>
    <t>9311858725</t>
  </si>
  <si>
    <t>HOST INTL OF CAN L ARPT</t>
  </si>
  <si>
    <t>DORVAL</t>
  </si>
  <si>
    <t>H4Y1H1</t>
  </si>
  <si>
    <t>HOST INTERNATIONAL INC</t>
  </si>
  <si>
    <t>02/17/2019</t>
  </si>
  <si>
    <t>0142107786543</t>
  </si>
  <si>
    <t>02/20/2019</t>
  </si>
  <si>
    <t>0011106581905</t>
  </si>
  <si>
    <t>CENTAUR THEATRE</t>
  </si>
  <si>
    <t>9311864392</t>
  </si>
  <si>
    <t>7832</t>
  </si>
  <si>
    <t>MOTION PICTURE THEATERS</t>
  </si>
  <si>
    <t>453 RUE SAINT-FRANCOIS-XAVIER</t>
  </si>
  <si>
    <t>H2Y2T1</t>
  </si>
  <si>
    <t>01/28/2019</t>
  </si>
  <si>
    <t>01/29/2019</t>
  </si>
  <si>
    <t>02/05/2019</t>
  </si>
  <si>
    <t>02/06/2019</t>
  </si>
  <si>
    <t>02/08/2019</t>
  </si>
  <si>
    <t>02/11/2019</t>
  </si>
  <si>
    <t>02/10/2019</t>
  </si>
  <si>
    <t>02/22/2019</t>
  </si>
  <si>
    <t>CANADA TIRE DECARIE MONTREAL REF# 691004 8669128777 01/25/19</t>
  </si>
  <si>
    <t>44RSP6EDNFU</t>
  </si>
  <si>
    <t>AMAZON PRIME AMZN.COM/BILL WA REF# 44RSP6EDNFU SHIPPINGCLUB 01/26/19 12.99 US DOLLAR CONVERTED TO</t>
  </si>
  <si>
    <t>RESTAURANT LEMEAC OUTREMONT REF# 00000000000 514-270-09990 01/26/19</t>
  </si>
  <si>
    <t>RESTAURANT LEMEAC</t>
  </si>
  <si>
    <t>9310126249</t>
  </si>
  <si>
    <t>1045 AV LAURIER O</t>
  </si>
  <si>
    <t>OUTREMONT</t>
  </si>
  <si>
    <t>H2V2L1</t>
  </si>
  <si>
    <t>BISTRO MONARQUE ET LEMEAC</t>
  </si>
  <si>
    <t>0028318700000</t>
  </si>
  <si>
    <t>ACCESSOTRONIK SAINT-LAURENT REF# 283187 ELECTRICAL EQUIP 01/28/19</t>
  </si>
  <si>
    <t>ACCESSOTRONIK</t>
  </si>
  <si>
    <t>9311529425</t>
  </si>
  <si>
    <t>9305 TRANSCANADA HIGHWAY</t>
  </si>
  <si>
    <t>SAINT-LAURENT</t>
  </si>
  <si>
    <t>H4S1V3</t>
  </si>
  <si>
    <t>01/30/2019</t>
  </si>
  <si>
    <t>46FWEOPK6DF</t>
  </si>
  <si>
    <t>AMZN MKTP US AMZN.COM/BILL WA REF# 46FWEOPK6DF DIRECT MKTG MISC 01/29/19 199.96 US DOLLAR CONVERTED TO</t>
  </si>
  <si>
    <t>QRAEFW4R</t>
  </si>
  <si>
    <t>UBER TRIP 2E2NI HELP.UBER.COM CA REF# QRAEFW4R HELP.UBER.COM 01/30/19</t>
  </si>
  <si>
    <t>CANADA TIRE DECARIE MONTREAL REF# 691004 8669128777 01/30/19</t>
  </si>
  <si>
    <t>0000000706904</t>
  </si>
  <si>
    <t>Shell Canada C00706 MONTREAL REF# 00000706904 GAS STATION 01/30/19</t>
  </si>
  <si>
    <t>02/02/2019</t>
  </si>
  <si>
    <t>6IB0H723OKP</t>
  </si>
  <si>
    <t>AMZN MKTP CA*MB48Y0I WWW.AMAZON.CA REF# 6IB0H723OKP MERCHANDISE 02/01/19</t>
  </si>
  <si>
    <t>0000003001118</t>
  </si>
  <si>
    <t>Shell Canada C03001 MONTREAL REF# 00003001118 GAS STATION 02/02/19</t>
  </si>
  <si>
    <t>0000000706914</t>
  </si>
  <si>
    <t>Shell Canada C00706 MONTREAL REF# 00000706914 GAS STATION 02/04/19</t>
  </si>
  <si>
    <t>STATIONNEMENT VILLE MONTREAL REF# 00000000000 514-868-37100 02/04/19</t>
  </si>
  <si>
    <t>PHARMAPRIX #0018 MONTREAL REF# 200628826 5147391758 02/06/19</t>
  </si>
  <si>
    <t>0020615170800</t>
  </si>
  <si>
    <t>CPC SCP/000032095470 OTTAWA REF# 206151708 8002671592 02/06/19</t>
  </si>
  <si>
    <t>CANADA POST ESTORE</t>
  </si>
  <si>
    <t>9305768146</t>
  </si>
  <si>
    <t>B0350-2701 RIVERSIDE DR</t>
  </si>
  <si>
    <t>K1A0B1</t>
  </si>
  <si>
    <t>CANADA POST CORPORATION</t>
  </si>
  <si>
    <t>CORP CANADA/7352167 OTTAWA REF# 206083166 18006226232 02/06/19</t>
  </si>
  <si>
    <t>02/09/2019</t>
  </si>
  <si>
    <t>0076570000000</t>
  </si>
  <si>
    <t>CANADIAN CHAMBER OF OTTAWA REF# 765700 MEMBERSHIP CLUB 02/08/19</t>
  </si>
  <si>
    <t>CANADA TIRE DECARIE MONTREAL REF# 691004 8669128777 02/08/19</t>
  </si>
  <si>
    <t>0014775059000</t>
  </si>
  <si>
    <t>SGS RUTHERFORD NJ REF# 14775059 2015083162 02/08/19 410.00 US DOLLAR CONVERTED TO</t>
  </si>
  <si>
    <t>SGS</t>
  </si>
  <si>
    <t>1290662949</t>
  </si>
  <si>
    <t>8734</t>
  </si>
  <si>
    <t>TESTING LABORATORIES (NON-MEDICAL)</t>
  </si>
  <si>
    <t>201 RT 17 NORTH</t>
  </si>
  <si>
    <t>RUTHERFORD</t>
  </si>
  <si>
    <t>NJ</t>
  </si>
  <si>
    <t>070700000</t>
  </si>
  <si>
    <t>0010777757000</t>
  </si>
  <si>
    <t>HISCO ALLSPEC 910-7624320 TX REF# 107777570 7139341700 02/08/19 55.74 US DOLLAR CONVERTED TO</t>
  </si>
  <si>
    <t>HISCO INC HOUSTON</t>
  </si>
  <si>
    <t>1423160662</t>
  </si>
  <si>
    <t>5085</t>
  </si>
  <si>
    <t>6650 CONCORD PARK DR</t>
  </si>
  <si>
    <t>HOUSTON</t>
  </si>
  <si>
    <t>77040-4098</t>
  </si>
  <si>
    <t>HISCO INC</t>
  </si>
  <si>
    <t>0000000706924</t>
  </si>
  <si>
    <t>Shell Canada C00706 MONTREAL REF# 00000706924 GAS STATION 02/08/19</t>
  </si>
  <si>
    <t>AIR CANADA WINNIPEG TKT# 0142107786543 AIRLINE/AIR C 02/10/19</t>
  </si>
  <si>
    <t>02/13/2019</t>
  </si>
  <si>
    <t>0000000706930</t>
  </si>
  <si>
    <t>Shell Canada C00706 MONTREAL REF# 00000706930 GAS STATION 02/11/19</t>
  </si>
  <si>
    <t>02/12/2019</t>
  </si>
  <si>
    <t>STATIONNEMENT VILLE MONTREAL REF# 00000000000 514-868-37100 02/12/19</t>
  </si>
  <si>
    <t>RPS6U829WFY</t>
  </si>
  <si>
    <t>AMAZON.CA*MI2UJ2O42 AMAZON.CA REF# RPS6U829WFY MERCHANDISE 02/12/19</t>
  </si>
  <si>
    <t>AMAZON.CA</t>
  </si>
  <si>
    <t>9300559292</t>
  </si>
  <si>
    <t>6C6L9L1UE9C</t>
  </si>
  <si>
    <t>AMZN MKTP CA*MI4OQ8A WWW.AMAZON.CA REF# 6C6L9L1UE9C MERCHANDISE 02/12/19</t>
  </si>
  <si>
    <t>0011106581904</t>
  </si>
  <si>
    <t>THE CANADIAN ACADEMY OTTAWA REF# 11106581904 CHARITABLE ORG 02/14/19</t>
  </si>
  <si>
    <t>THE CANADIAN ACADEMY OF ENGINE</t>
  </si>
  <si>
    <t>9307643958</t>
  </si>
  <si>
    <t>ASSOCIATIONS</t>
  </si>
  <si>
    <t>8398</t>
  </si>
  <si>
    <t>300-55 METCALFE ST</t>
  </si>
  <si>
    <t>K1P6L5</t>
  </si>
  <si>
    <t>37S2S9E9</t>
  </si>
  <si>
    <t>UBER TRIP G6YHX HELP.UBER.COM CA REF# 37S2S9E9 HELP.UBER.COM 02/15/19</t>
  </si>
  <si>
    <t>RX53MACIJQZ</t>
  </si>
  <si>
    <t>AMZN MKTP CA*MI8KZ64 WWW.AMAZON.CA REF# RX53MACIJQZ MERCHANDISE 02/15/19</t>
  </si>
  <si>
    <t>BELL CANADA (OB) MONTREAL REF# 206935431 4163102355 02/15/19</t>
  </si>
  <si>
    <t>0085179399048</t>
  </si>
  <si>
    <t>ORANGE COUNTY CRATIN ORANGE CA REF# 85179399048 714-637-2727 02/15/19 1,101.32 US DOLLAR CONVERTED TO</t>
  </si>
  <si>
    <t>ORANGE COUNTY CRATING</t>
  </si>
  <si>
    <t>3540770179</t>
  </si>
  <si>
    <t>2179 N BATAVIA ST</t>
  </si>
  <si>
    <t>ORANGE</t>
  </si>
  <si>
    <t>928653103</t>
  </si>
  <si>
    <t>0010327903100</t>
  </si>
  <si>
    <t>CANADIAN CHAMBER COM MONTREAL REF# 103279031 6132384000 02/20/19</t>
  </si>
  <si>
    <t>CANADIAN CHMBR CMMRCE</t>
  </si>
  <si>
    <t>9310425369</t>
  </si>
  <si>
    <t>1155 UNIVERSITY ST #709</t>
  </si>
  <si>
    <t>H3B3A7</t>
  </si>
  <si>
    <t>0000020002202</t>
  </si>
  <si>
    <t>SOFITEL MONTREAL MONTREAL FOL# 130533393 LODGING 02/20/19</t>
  </si>
  <si>
    <t>0073011009052</t>
  </si>
  <si>
    <t>TESTEQUITY LLC 43684 NORTH ANDOVER MA REF# 73011009052 JANE.TURNER@TEST 02/21/19 47.81 US DOLLAR CONVERTED TO</t>
  </si>
  <si>
    <t>TESTEQUITY LLC</t>
  </si>
  <si>
    <t>2207453036</t>
  </si>
  <si>
    <t>5046</t>
  </si>
  <si>
    <t>COMMERCIAL EQUIPMENT - NOT ELSEWHERE CLA</t>
  </si>
  <si>
    <t>335 WILLOW STREET</t>
  </si>
  <si>
    <t>NORTH ANDOVER</t>
  </si>
  <si>
    <t>01845</t>
  </si>
  <si>
    <t>0000000706952</t>
  </si>
  <si>
    <t>Shell Canada C00706 MONTREAL REF# 00000706952 GAS STATION 02/21/19</t>
  </si>
  <si>
    <t>NON</t>
  </si>
  <si>
    <t>candres@positron.ca</t>
  </si>
  <si>
    <t>Internationaux</t>
  </si>
  <si>
    <t>Vols intérieurs</t>
  </si>
  <si>
    <t>FUEL STATIONS</t>
  </si>
  <si>
    <t>WESTMOUNT</t>
  </si>
  <si>
    <t>7523</t>
  </si>
  <si>
    <t>640 ST PAUL OUEST</t>
  </si>
  <si>
    <t>09/27/2019</t>
  </si>
  <si>
    <t>H3Z 1P4</t>
  </si>
  <si>
    <t>AIR CANADA - BSP</t>
  </si>
  <si>
    <t>9321602931</t>
  </si>
  <si>
    <t>POSTAL OUTLET 637</t>
  </si>
  <si>
    <t>VOYAGES GAM SPS TRAVEL IN</t>
  </si>
  <si>
    <t>9312601223</t>
  </si>
  <si>
    <t>4722</t>
  </si>
  <si>
    <t>5415 RUE PARE</t>
  </si>
  <si>
    <t>MONT-ROYAL</t>
  </si>
  <si>
    <t>H4P1P7</t>
  </si>
  <si>
    <t>0149460167208</t>
  </si>
  <si>
    <t>GBR</t>
  </si>
  <si>
    <t>PRK ATLANTIC HOTEL LISBOA SA</t>
  </si>
  <si>
    <t>9550180699</t>
  </si>
  <si>
    <t>R CASTILHO 149</t>
  </si>
  <si>
    <t>LISBOA</t>
  </si>
  <si>
    <t>1070-050</t>
  </si>
  <si>
    <t>PRT</t>
  </si>
  <si>
    <t>EUR</t>
  </si>
  <si>
    <t>09/25/2019</t>
  </si>
  <si>
    <t>09/26/2019</t>
  </si>
  <si>
    <t>1IX6BF93P29</t>
  </si>
  <si>
    <t>AMZN MKTP CA*OY6S917 WWW.AMAZON.CA REF# 1IX6BF93P29 MERCHANDISE 09/25/19</t>
  </si>
  <si>
    <t>10/27/2019</t>
  </si>
  <si>
    <t>5PN5UXC8Q16</t>
  </si>
  <si>
    <t>AMAZON PRIME AMZN.COM/BILL WA REF# 5PN5UXC8Q16 SHIPPINGCLUB 09/26/19 12.99 US DOLLAR CONVERTED TO</t>
  </si>
  <si>
    <t>3XP2FG46C27</t>
  </si>
  <si>
    <t>AMAZON.CA*WA98E58P3 AMAZON.CA REF# 3XP2FG46C27 MERCHANDISE 09/26/19</t>
  </si>
  <si>
    <t>0011106581927</t>
  </si>
  <si>
    <t>DUNN'S DECARIE 11037 MONTREAL REF# 11106581927 RESTAURANT 09/26/19</t>
  </si>
  <si>
    <t>DUNN'S DECARIE</t>
  </si>
  <si>
    <t>9312491070</t>
  </si>
  <si>
    <t>7385 DECARIE BOUL</t>
  </si>
  <si>
    <t>H4P2G8</t>
  </si>
  <si>
    <t>0073011009270</t>
  </si>
  <si>
    <t>WISPA 09286001647050 REDDING CA REF# 73011009270 DORI@MVN.NET 09/26/19 2,487.50 US DOLLAR CONVERTED TO</t>
  </si>
  <si>
    <t>WISPA</t>
  </si>
  <si>
    <t>4543682447</t>
  </si>
  <si>
    <t>UTILITIES</t>
  </si>
  <si>
    <t>4899</t>
  </si>
  <si>
    <t>CABLE AND OTHER PAY TELEVISION SERVICES</t>
  </si>
  <si>
    <t>1095 HILLTOP DRIVE # 317</t>
  </si>
  <si>
    <t>REDDING</t>
  </si>
  <si>
    <t>96003</t>
  </si>
  <si>
    <t>COMMUNICATION</t>
  </si>
  <si>
    <t>0021025293000</t>
  </si>
  <si>
    <t>AMRE SUPPLY CANADA I EDMONTON REF# 210252930 9053327357 09/26/19</t>
  </si>
  <si>
    <t>AMRE SUPPLY CANADA INC</t>
  </si>
  <si>
    <t>9328026944</t>
  </si>
  <si>
    <t>201 1259 91 STREET SW</t>
  </si>
  <si>
    <t>EDMONTON</t>
  </si>
  <si>
    <t>T6X1E9</t>
  </si>
  <si>
    <t>FERGUSON PLC</t>
  </si>
  <si>
    <t>1I36VX8MVPH</t>
  </si>
  <si>
    <t>AMAZON.CA*UO2KU1YR3 AMAZON.CA REF# 1I36VX8MVPH MERCHANDISE 09/26/19</t>
  </si>
  <si>
    <t>09/28/2019</t>
  </si>
  <si>
    <t>0073011009272</t>
  </si>
  <si>
    <t>WISPA 09286001647050 REDDING CA REF# 73011009272 DORI@MVN.NET 09/27/19 431.25 US DOLLAR CONVERTED TO</t>
  </si>
  <si>
    <t>0007532297000</t>
  </si>
  <si>
    <t>RIO SUITES ADVANCE D LAS VEGAS NV FOL# 07532297 RIO SUITES 09/26/19</t>
  </si>
  <si>
    <t>RIO ADVANCE DEPOSITS</t>
  </si>
  <si>
    <t>5270111909</t>
  </si>
  <si>
    <t>3700 W FLAMINGO RD</t>
  </si>
  <si>
    <t>LAS VEGAS</t>
  </si>
  <si>
    <t>NV</t>
  </si>
  <si>
    <t>89103-4043</t>
  </si>
  <si>
    <t>HARRAHS ENTERTAINMENT</t>
  </si>
  <si>
    <t>RIO SUITE HOTEL &amp; CASINO</t>
  </si>
  <si>
    <t>0007532282000</t>
  </si>
  <si>
    <t>RIO SUITES ADVANCE D LAS VEGAS NV FOL# 07532282 RIO SUITES 09/26/19</t>
  </si>
  <si>
    <t>09/29/2019</t>
  </si>
  <si>
    <t>57FEQD3WG7Z</t>
  </si>
  <si>
    <t>AMAZON.CA*DA0182LN3 AMAZON.CA REF# 57FEQD3WG7Z MERCHANDISE 09/27/19</t>
  </si>
  <si>
    <t>09/30/2019</t>
  </si>
  <si>
    <t>312827124-0</t>
  </si>
  <si>
    <t>WWW.NEWEGG.COM 800-390-1119 REF# 312827124-0 ELECTRONICS 09/30/19</t>
  </si>
  <si>
    <t>NEWEGG CANADA INC</t>
  </si>
  <si>
    <t>9302329926</t>
  </si>
  <si>
    <t>UNIT 1</t>
  </si>
  <si>
    <t>MISSISSAUGA</t>
  </si>
  <si>
    <t>L5R4E1</t>
  </si>
  <si>
    <t>NEWEGG COMPUTER INC</t>
  </si>
  <si>
    <t>0026336500000</t>
  </si>
  <si>
    <t>MAIN FLORIST INC MONTREAL REF# 263365 FLORIST 09/30/19</t>
  </si>
  <si>
    <t>MAIN FLORIST</t>
  </si>
  <si>
    <t>9314101719</t>
  </si>
  <si>
    <t>5992</t>
  </si>
  <si>
    <t>5205 BOUL DECARIE</t>
  </si>
  <si>
    <t>H3W3C2</t>
  </si>
  <si>
    <t>0026112600000</t>
  </si>
  <si>
    <t>MAIN FLORIST INC MONTREAL REF# 261126 FLORIST 09/30/19</t>
  </si>
  <si>
    <t>0022073900000</t>
  </si>
  <si>
    <t>MAIN FLORIST INC MONTREAL REF# 220739 FLORIST 09/30/19</t>
  </si>
  <si>
    <t>10/01/2019</t>
  </si>
  <si>
    <t>0021105189273</t>
  </si>
  <si>
    <t>CAFE GENTILE WESTMOU MONTREAL REF# 21105189273 RESTAURANT 09/30/19</t>
  </si>
  <si>
    <t>CAFE GENTILE WESTMOUNT</t>
  </si>
  <si>
    <t>9311969522</t>
  </si>
  <si>
    <t>4126 RUE SAINTE-CATHERINE O</t>
  </si>
  <si>
    <t>10/02/2019</t>
  </si>
  <si>
    <t>0016167268290</t>
  </si>
  <si>
    <t>U OF M CONTLEARNING MINNEAPOLIS MN REF# 1616726829 844-228-0558 10/01/19 375.00 US DOLLAR CONVERTED TO</t>
  </si>
  <si>
    <t>U OF M CONTLEARNING</t>
  </si>
  <si>
    <t>3222314742</t>
  </si>
  <si>
    <t>EDUCATION</t>
  </si>
  <si>
    <t>8220</t>
  </si>
  <si>
    <t>106 PLEASANT ST SE</t>
  </si>
  <si>
    <t>MINNEAPOLIS</t>
  </si>
  <si>
    <t>MN</t>
  </si>
  <si>
    <t>55455</t>
  </si>
  <si>
    <t>EDUCATION SERVICES</t>
  </si>
  <si>
    <t>UNIVERSITY OF MINNESOTA</t>
  </si>
  <si>
    <t>10/04/2019</t>
  </si>
  <si>
    <t>10/03/2019</t>
  </si>
  <si>
    <t>HENRI-BRASSERIE FRAN MONTREAL REF# 00000000000 514-370-30000 10/03/19</t>
  </si>
  <si>
    <t>HENRI BRASSERIE FRANCAISE</t>
  </si>
  <si>
    <t>9312430425</t>
  </si>
  <si>
    <t>1240 SQUARE PHILLIPS</t>
  </si>
  <si>
    <t>H3B3H4</t>
  </si>
  <si>
    <t>SHOP SMALL GEO</t>
  </si>
  <si>
    <t>10/05/2019</t>
  </si>
  <si>
    <t>PHARMAPRIX #0018 MONTREAL REF# 200628826 5147391758 10/04/19</t>
  </si>
  <si>
    <t>0010024461191</t>
  </si>
  <si>
    <t>PAYPAL *GLOBALSCALE 7146329239 CA REF# 10024461191 7146329239 10/04/19 218.00 US DOLLAR CONVERTED TO</t>
  </si>
  <si>
    <t>MARK PAYPAL</t>
  </si>
  <si>
    <t>6567760236</t>
  </si>
  <si>
    <t>5999</t>
  </si>
  <si>
    <t>2211 NORTH FIRST ST</t>
  </si>
  <si>
    <t>SAN JOSE</t>
  </si>
  <si>
    <t>95131</t>
  </si>
  <si>
    <t>PAYPAL INC</t>
  </si>
  <si>
    <t>10/06/2019</t>
  </si>
  <si>
    <t>WESTMOUNT PUBLIC SEC WESTMOUNT REF# 11106581927 PARKING LOT &amp; GA 10/05/19</t>
  </si>
  <si>
    <t>WESTMOUNT PUBLIC SECURITY</t>
  </si>
  <si>
    <t>9311864327</t>
  </si>
  <si>
    <t>21 STANTON ST</t>
  </si>
  <si>
    <t>H3Y3B1</t>
  </si>
  <si>
    <t>10/07/2019</t>
  </si>
  <si>
    <t>STATIONNEMENT VILLE MONTREAL REF# 00000000000 514-868-37100 10/06/19</t>
  </si>
  <si>
    <t>AIR CANADA WINNIPEG TKT# 0149460167208 AIRLINE/AIR C 10/04/19</t>
  </si>
  <si>
    <t>REST L EXPRESS MONTREAL REF# 00000000000 5148435923 0 10/06/19</t>
  </si>
  <si>
    <t>L'EXPRESS</t>
  </si>
  <si>
    <t>9311228960</t>
  </si>
  <si>
    <t>3927 ST-DENIS</t>
  </si>
  <si>
    <t>H2W2M4</t>
  </si>
  <si>
    <t>HOLDER</t>
  </si>
  <si>
    <t>STATIONNEMENT VILLE MONTREAL REF# 00000000000 514-868-37100 10/05/19</t>
  </si>
  <si>
    <t>10/08/2019</t>
  </si>
  <si>
    <t>CA1368972-1</t>
  </si>
  <si>
    <t>AE Europe Limited Newcastle REF# CA1368972-1 Auto Europe 2078 10/06/19</t>
  </si>
  <si>
    <t>AUTO EUROPE CAD</t>
  </si>
  <si>
    <t>9596400929</t>
  </si>
  <si>
    <t>AUTO RENTAL</t>
  </si>
  <si>
    <t>7512</t>
  </si>
  <si>
    <t>4B KESTREL COURT, NETWORK 65</t>
  </si>
  <si>
    <t>BURNLEY</t>
  </si>
  <si>
    <t>BB115NA</t>
  </si>
  <si>
    <t>AUTO EUROPE</t>
  </si>
  <si>
    <t>10/09/2019</t>
  </si>
  <si>
    <t>5T64FKYXZZT</t>
  </si>
  <si>
    <t>AMZN MKTP CA*L40TM57 WWW.AMAZON.CA REF# 5T64FKYXZZT MERCHANDISE 10/08/19</t>
  </si>
  <si>
    <t>STATIONNEMENT VILLE MONTREAL REF# 00000000000 514-868-37100 10/08/19</t>
  </si>
  <si>
    <t>0000000706977</t>
  </si>
  <si>
    <t>Shell Canada C00706 MONTREAL REF# 00000706977 AUTO FUEL DISPEN 10/08/19</t>
  </si>
  <si>
    <t>10/11/2019</t>
  </si>
  <si>
    <t>10/10/2019</t>
  </si>
  <si>
    <t>0010264335100</t>
  </si>
  <si>
    <t>BUREAU EN GROS #144 MONTREAL REF# 102643351 9057371147 10/10/19</t>
  </si>
  <si>
    <t>BUREAU EN GROS 144</t>
  </si>
  <si>
    <t>9314886095</t>
  </si>
  <si>
    <t>4205 JEAN TALON BLVD W</t>
  </si>
  <si>
    <t>H4P2T6</t>
  </si>
  <si>
    <t>STAPLES INC</t>
  </si>
  <si>
    <t>10/12/2019</t>
  </si>
  <si>
    <t>DTDY0K5K</t>
  </si>
  <si>
    <t>UBER TRIP HELP.UBER.COM REF# DTDY0K5K HELP.UBER.COM 10/12/19 4.82 EURO CONVERTED TO</t>
  </si>
  <si>
    <t>9553000902</t>
  </si>
  <si>
    <t>22TBV3ZQ</t>
  </si>
  <si>
    <t>UBER TRIP HELP.UBER.COM REF# 22TBV3ZQ HELP.UBER.COM 10/12/19 4.59 EURO CONVERTED TO</t>
  </si>
  <si>
    <t>10/13/2019</t>
  </si>
  <si>
    <t>751PJ5QD</t>
  </si>
  <si>
    <t>UBER TRIP HELP.UBER.COM REF# 751PJ5QD HELP.UBER.COM 10/13/19 3.82 EURO CONVERTED TO</t>
  </si>
  <si>
    <t>ALMA CHIADO LISBOA REF# 00000000000 RESTAURANT 10/12/19 325.00 EURO CONVERTED TO</t>
  </si>
  <si>
    <t>ALMA TABLES LDA</t>
  </si>
  <si>
    <t>9551229727</t>
  </si>
  <si>
    <t>AVENIDA D JOAO II 30 4B</t>
  </si>
  <si>
    <t>1990-092</t>
  </si>
  <si>
    <t>10/14/2019</t>
  </si>
  <si>
    <t>HR575XPG</t>
  </si>
  <si>
    <t>UBER TRIP HELP.UBER.COM REF# HR575XPG HELP.UBER.COM 10/13/19 1.00 EURO CONVERTED TO</t>
  </si>
  <si>
    <t>C05XM9J1</t>
  </si>
  <si>
    <t>UBER TRIP HELP.UBER.COM REF# C05XM9J1 HELP.UBER.COM 10/14/19 7.65 EURO CONVERTED TO</t>
  </si>
  <si>
    <t>CG0BWTMC</t>
  </si>
  <si>
    <t>UBER TRIP HELP.UBER.COM REF# CG0BWTMC HELP.UBER.COM 10/14/19 1.00 EURO CONVERTED TO</t>
  </si>
  <si>
    <t>2W86H96J</t>
  </si>
  <si>
    <t>UBER TRIP HELP.UBER.COM REF# 2W86H96J HELP.UBER.COM 10/14/19 3.82 EURO CONVERTED TO</t>
  </si>
  <si>
    <t>3WZ37MS8</t>
  </si>
  <si>
    <t>UBER TRIP HELP.UBER.COM REF# 3WZ37MS8 HELP.UBER.COM 10/14/19 3.00 EURO CONVERTED TO</t>
  </si>
  <si>
    <t>10/15/2019</t>
  </si>
  <si>
    <t>7HWE747A</t>
  </si>
  <si>
    <t>UBER TRIP HELP.UBER.COM REF# 7HWE747A HELP.UBER.COM 10/15/19 2.00 EURO CONVERTED TO</t>
  </si>
  <si>
    <t>1BV88JK2</t>
  </si>
  <si>
    <t>UBER TRIP HELP.UBER.COM REF# 1BV88JK2 HELP.UBER.COM 10/15/19 3.60 EURO CONVERTED TO</t>
  </si>
  <si>
    <t>61ZWZG2A</t>
  </si>
  <si>
    <t>UBER TRIP HELP.UBER.COM REF# 61ZWZG2A HELP.UBER.COM 10/15/19 1.00 EURO CONVERTED TO</t>
  </si>
  <si>
    <t>J517YDE6</t>
  </si>
  <si>
    <t>UBER TRIP HELP.UBER.COM REF# J517YDE6 HELP.UBER.COM 10/14/19 3.64 EURO CONVERTED TO</t>
  </si>
  <si>
    <t>2B9K1A56</t>
  </si>
  <si>
    <t>UBER TRIP HELP.UBER.COM REF# 2B9K1A56 HELP.UBER.COM 10/15/19 2.63 EURO CONVERTED TO</t>
  </si>
  <si>
    <t>6047GFVK</t>
  </si>
  <si>
    <t>UBER TRIP HELP.UBER.COM REF# 6047GFVK HELP.UBER.COM 10/15/19 4.54 EURO CONVERTED TO</t>
  </si>
  <si>
    <t>REST TIPICO SR VINHO LISBOA REF# 00000000000 RESTAURANT 10/14/19 172.90 EURO CONVERTED TO</t>
  </si>
  <si>
    <t>CORREA GORDO E COMPANHIA LDA</t>
  </si>
  <si>
    <t>9551004195</t>
  </si>
  <si>
    <t>RUA DO MEIO A LAPA 18/22</t>
  </si>
  <si>
    <t>1200 723</t>
  </si>
  <si>
    <t>LISBOA CARMO HOTEL LISBOA REF# 00000000000 LODGING 10/15/19</t>
  </si>
  <si>
    <t>AM2 GESTAO HOTELEIRA LDA</t>
  </si>
  <si>
    <t>9550143309</t>
  </si>
  <si>
    <t>R OLIVEIRA AO CARMO 1 E 3</t>
  </si>
  <si>
    <t>1200-307</t>
  </si>
  <si>
    <t>PACHECA HOTEL EVENTS LAMEGO REF# 00000000000 LODGING 10/14/19</t>
  </si>
  <si>
    <t>PACHECA HOTEL EVENTS E GOURMET LDA</t>
  </si>
  <si>
    <t>9550151732</t>
  </si>
  <si>
    <t>QUINTA DA PACHECA</t>
  </si>
  <si>
    <t>CAMBRES</t>
  </si>
  <si>
    <t>5100-424</t>
  </si>
  <si>
    <t>CA1368972-3</t>
  </si>
  <si>
    <t>AE Europe Limited Newcastle REF# CA1368972-3 Auto Europe 2078 10/13/19</t>
  </si>
  <si>
    <t>10/16/2019</t>
  </si>
  <si>
    <t>12PT4FDB</t>
  </si>
  <si>
    <t>UBER TRIP HELP.UBER.COM REF# 12PT4FDB HELP.UBER.COM 10/15/19 3.35 EURO CONVERTED TO</t>
  </si>
  <si>
    <t>LOCO LISBOA REF# 00000000000 RESTAURANT 10/15/19 291.50 EURO CONVERTED TO</t>
  </si>
  <si>
    <t>PERFUME DE LARANJEIRA,LDA</t>
  </si>
  <si>
    <t>9551211584</t>
  </si>
  <si>
    <t>RUA DOS NAVEGANTES</t>
  </si>
  <si>
    <t>1200-731</t>
  </si>
  <si>
    <t>10/17/2019</t>
  </si>
  <si>
    <t>P09ZM6GN</t>
  </si>
  <si>
    <t>UBER TRIP HELP.UBER.COM REF# P09ZM6GN HELP.UBER.COM 10/17/19 11.16 EURO CONVERTED TO</t>
  </si>
  <si>
    <t>INTERCONTINENTAL LIS LISBOA REF# 00000000000 LODGING 10/17/19</t>
  </si>
  <si>
    <t>CASTAS E PRATOS,LDA PESO DA REGUA REF# 00000000000 RESTAURANT 10/16/19 108.10 EURO CONVERTED TO</t>
  </si>
  <si>
    <t>CASTAS E PRATAS LDA</t>
  </si>
  <si>
    <t>9551187883</t>
  </si>
  <si>
    <t>R JOSE VASQUES OSORIO</t>
  </si>
  <si>
    <t>PESO DA REGUA</t>
  </si>
  <si>
    <t>5050 280</t>
  </si>
  <si>
    <t>PACHECA HOTEL EVENTS LAMEGO REF# 00000000000 LODGING 10/17/19</t>
  </si>
  <si>
    <t>10/18/2019</t>
  </si>
  <si>
    <t>87TYGBR3</t>
  </si>
  <si>
    <t>UBER TRIP HELP.UBER.COM REF# 87TYGBR3 HELP.UBER.COM 10/17/19 10.16 EURO CONVERTED TO</t>
  </si>
  <si>
    <t>BELL CANADA (OB) MONTREAL REF# 206935431 4163102355 10/17/19</t>
  </si>
  <si>
    <t>ESPL MARISQUEIR ANTG MATOSINHOS REF# 00000000000 RESTAURANT 10/17/19 136.50 EURO CONVERTED TO</t>
  </si>
  <si>
    <t>SERAFIM MIRANDA &amp; CA LDA</t>
  </si>
  <si>
    <t>9551194319</t>
  </si>
  <si>
    <t>R ROBERTO IVENS 638</t>
  </si>
  <si>
    <t>MATOSINHOS</t>
  </si>
  <si>
    <t>4450-249</t>
  </si>
  <si>
    <t>10/19/2019</t>
  </si>
  <si>
    <t>ARISDOURO-CCBN PORTO REF# 00000000000 RESTAURANT 10/18/19 287.50 EURO CONVERTED TO</t>
  </si>
  <si>
    <t>ARISDOURO GESTAO HOTELEIRA LDA</t>
  </si>
  <si>
    <t>9551244668</t>
  </si>
  <si>
    <t>AV LIBERDADE 1681</t>
  </si>
  <si>
    <t>4450-718</t>
  </si>
  <si>
    <t>0149461729297</t>
  </si>
  <si>
    <t>Air Canada Montreal TKT# 0149461729297 AIRLINE/AIR C 10/18/19</t>
  </si>
  <si>
    <t>10/20/2019</t>
  </si>
  <si>
    <t>VINOTECA WJG VILA NOVA DE GAIA REF# 00000000000 RESTAURANT 10/19/19 130.00 EURO CONVERTED TO</t>
  </si>
  <si>
    <t>VINOTECA WJG REST DE VINHOS LDA</t>
  </si>
  <si>
    <t>9551198286</t>
  </si>
  <si>
    <t>R DO AGRO 141</t>
  </si>
  <si>
    <t>VILA NOVA DE GAIA</t>
  </si>
  <si>
    <t>4400-281</t>
  </si>
  <si>
    <t>10/21/2019</t>
  </si>
  <si>
    <t>433XB8XSDWU</t>
  </si>
  <si>
    <t>AMZN MKTP CA*U15BS28 WWW.AMAZON.CA REF# 433XB8XSDWU MERCHANDISE 10/21/19</t>
  </si>
  <si>
    <t>3DBODL63Z7K</t>
  </si>
  <si>
    <t>AMAZON.CA*ZZ6BO3NM3 AMAZON.CA REF# 3DBODL63Z7K MERCHANDISE 10/20/19</t>
  </si>
  <si>
    <t>0001774479500</t>
  </si>
  <si>
    <t>VOYAGES GAM SPS TRAV MONT-ROYAL REF# 017744795 514-344-8888 10/21/19</t>
  </si>
  <si>
    <t>0001774479600</t>
  </si>
  <si>
    <t>VOYAGES GAM SPS TRAV MONT-ROYAL REF# 017744796 514-344-8888 10/21/19</t>
  </si>
  <si>
    <t>INTERCONTINENTAL PORTO REF# 00000000000 LODGING 10/21/19</t>
  </si>
  <si>
    <t>SOLITAIRE EMPREENDIMENTOS HOT SA</t>
  </si>
  <si>
    <t>9550165021</t>
  </si>
  <si>
    <t>PALACIO DAS CARDOSAS</t>
  </si>
  <si>
    <t>PORTO</t>
  </si>
  <si>
    <t>4000-322</t>
  </si>
  <si>
    <t>SOVIAL, LDA LISBON LISBON R/A# E473083295 AUTOMOBILE RE 10/20/19</t>
  </si>
  <si>
    <t>AVIS PORTUGAL</t>
  </si>
  <si>
    <t>9553712043</t>
  </si>
  <si>
    <t>SOVIAL, LDA</t>
  </si>
  <si>
    <t>1700 - 09</t>
  </si>
  <si>
    <t>AVIS RENT-A-CAR</t>
  </si>
  <si>
    <t>10/22/2019</t>
  </si>
  <si>
    <t>48658668X1U</t>
  </si>
  <si>
    <t>LOGMEIN GOTOMEETING LOGMEIN.COM REF# 48658668X1U ONLINE SERVI 10/21/19</t>
  </si>
  <si>
    <t>10/24/2019</t>
  </si>
  <si>
    <t>0005198578000</t>
  </si>
  <si>
    <t>VOYAGES GAM SPS TRAV MONT-ROYAL REF# 051985780 514-344-8888 10/24/19</t>
  </si>
  <si>
    <t>0005198578100</t>
  </si>
  <si>
    <t>VOYAGES GAM SPS TRAV MONT-ROYAL REF# 051985781 514-344-8888 10/24/19</t>
  </si>
  <si>
    <t>10/23/2019</t>
  </si>
  <si>
    <t>0149461729412</t>
  </si>
  <si>
    <t>Air Canada Montreal TKT# 0149461729412 AIRLINE/AIR C 10/23/19</t>
  </si>
  <si>
    <t>AIR CANADA WINNIPEG TKT# 0149461729412 AIRLINE/AIR C 10/23/19</t>
  </si>
  <si>
    <t>05/28/2018</t>
  </si>
  <si>
    <t>05/26/2018</t>
  </si>
  <si>
    <t>STATIONNEMENT VILLE MONTREAL REF# 00000000000 514-868-37100 05/26/18</t>
  </si>
  <si>
    <t>06/26/2018</t>
  </si>
  <si>
    <t>MARCHE LE RICHMOND MONTREAL REF# 00000000000 5145088749 0 05/26/18</t>
  </si>
  <si>
    <t>LE MARCHE RICHMOND</t>
  </si>
  <si>
    <t>9311446760</t>
  </si>
  <si>
    <t>333 RUE RICHMOND</t>
  </si>
  <si>
    <t>H3J1T9</t>
  </si>
  <si>
    <t>05/31/2018</t>
  </si>
  <si>
    <t>05/30/2018</t>
  </si>
  <si>
    <t>REST L EXPRESS MONTREAL REF# 00000000000 5148435923 0 05/30/18</t>
  </si>
  <si>
    <t>06/01/2018</t>
  </si>
  <si>
    <t>0004183500000</t>
  </si>
  <si>
    <t>CANADIAN CHAMBER OF OTTAWA REF# 041835 MEMBERSHIP CLUB 05/31/18</t>
  </si>
  <si>
    <t>0006633400000</t>
  </si>
  <si>
    <t>CANADIAN CHAMBER OF OTTAWA REF# 066334 MEMBERSHIP CLUB 05/31/18</t>
  </si>
  <si>
    <t>06/03/2018</t>
  </si>
  <si>
    <t>06/02/2018</t>
  </si>
  <si>
    <t>0011106581815</t>
  </si>
  <si>
    <t>WESTMOUNT PUBLIC SEC WESTMOUNT REF# 11106581815 PARKING LOT &amp; GA 06/02/18</t>
  </si>
  <si>
    <t>06/04/2018</t>
  </si>
  <si>
    <t>0012840140384</t>
  </si>
  <si>
    <t>American Airlines In TORONTO TKT# 00128401403841 AIRLINE/AIR C 06/04/18</t>
  </si>
  <si>
    <t>AA CA BSP</t>
  </si>
  <si>
    <t>9304691604</t>
  </si>
  <si>
    <t>PERASON INTL AP</t>
  </si>
  <si>
    <t>L5P1B6</t>
  </si>
  <si>
    <t>AMERICAN AIRLINES, INC.</t>
  </si>
  <si>
    <t>5B6S1HABXPT</t>
  </si>
  <si>
    <t>AMAZON *MARKETPLCE C WWW.AMAZON.CA REF# 5B6S1HABXPT MERCHANDISE 06/04/18</t>
  </si>
  <si>
    <t>0006712248000</t>
  </si>
  <si>
    <t>VOYAGES GAM SPS TRAV MONT-ROYAL REF# 067122480 514-344-8888 06/04/18</t>
  </si>
  <si>
    <t>CAFE FERREIRA MONTREAL REF# 00000000000 5148480988 0 06/01/18</t>
  </si>
  <si>
    <t>FERREIRA CAFE TRATTORIA</t>
  </si>
  <si>
    <t>9311193073</t>
  </si>
  <si>
    <t>1446 RUE PEEL</t>
  </si>
  <si>
    <t>H3A1S8</t>
  </si>
  <si>
    <t>FERREIRA CAFE</t>
  </si>
  <si>
    <t>0062840140385</t>
  </si>
  <si>
    <t>DELTA AIR LINES INC. CANADA TKT# 0062840140385 AIRLINE/AIR C 06/02/18</t>
  </si>
  <si>
    <t>DELTA AIR LINES</t>
  </si>
  <si>
    <t>9302700803</t>
  </si>
  <si>
    <t>DELTA AIRLINES, INC.</t>
  </si>
  <si>
    <t>06/06/2018</t>
  </si>
  <si>
    <t>06/05/2018</t>
  </si>
  <si>
    <t>0082700013800</t>
  </si>
  <si>
    <t>QUEST COMPONENTS INC CITY OF INDUSTR CA REF# 827000138 0 8004454720 06/05/18 135.00 US DOLLAR CONVERTED TO</t>
  </si>
  <si>
    <t>QUEST COMPONENTS INC</t>
  </si>
  <si>
    <t>5042025833</t>
  </si>
  <si>
    <t>5732</t>
  </si>
  <si>
    <t>14711 CLARK AVE</t>
  </si>
  <si>
    <t>HACIENDA HEIGHTS</t>
  </si>
  <si>
    <t>91745-1307</t>
  </si>
  <si>
    <t>0000000706960</t>
  </si>
  <si>
    <t>Shell Canada C00706 MONTREAL REF# 00000706960 GAS STATION 06/05/18</t>
  </si>
  <si>
    <t>0061128015685</t>
  </si>
  <si>
    <t>COMPONENT SEARCH BREA CA REF# 61128015685 ELECTRICAL C 06/05/18 3,432.00 US DOLLAR CONVERTED TO</t>
  </si>
  <si>
    <t>COMPONENT SEARCH</t>
  </si>
  <si>
    <t>1047948633</t>
  </si>
  <si>
    <t>2951 SATURN ST UNIT E</t>
  </si>
  <si>
    <t>BREA</t>
  </si>
  <si>
    <t>92821</t>
  </si>
  <si>
    <t>06/07/2018</t>
  </si>
  <si>
    <t>STATIONNEMENT VILLE MONTREAL REF# 00000000000 514-868-37100 06/06/18</t>
  </si>
  <si>
    <t>RESTAURANT CHU CHAI MONTREAL REF# 11106581815 RESTAURANT 06/06/18</t>
  </si>
  <si>
    <t>RESTAURANT CHU CHAI</t>
  </si>
  <si>
    <t>9311674338</t>
  </si>
  <si>
    <t>4088 SAINT-DENIS RUE</t>
  </si>
  <si>
    <t>H2W2M5</t>
  </si>
  <si>
    <t>0020572915700</t>
  </si>
  <si>
    <t>WOLTERS KLUWER LIMIT NORTH YORK REF# 205729157 8002684522 06/06/18</t>
  </si>
  <si>
    <t>CCH CANADA</t>
  </si>
  <si>
    <t>9306708570</t>
  </si>
  <si>
    <t>5045</t>
  </si>
  <si>
    <t>90 SHEPPARD AVE E SUITE 3</t>
  </si>
  <si>
    <t>M2N6X1</t>
  </si>
  <si>
    <t>WOLTERS KLUWER US CORP</t>
  </si>
  <si>
    <t>06/08/2018</t>
  </si>
  <si>
    <t>PHARMAPRIX #0018 MONTREAL REF# 200628826 5147391758 06/07/18</t>
  </si>
  <si>
    <t>291014164-1</t>
  </si>
  <si>
    <t>WWW.NEWEGG.COM 800-390-1119 REF# 291014164-1 ELECTRONICS 06/07/18</t>
  </si>
  <si>
    <t>CANADA TIRE DECARIE MONTREAL REF# 691004 8669128777 06/07/18</t>
  </si>
  <si>
    <t>06/09/2018</t>
  </si>
  <si>
    <t>CANADA TIRE DECARIE MONTREAL REF# 691004 8669128777 06/08/18</t>
  </si>
  <si>
    <t>06/10/2018</t>
  </si>
  <si>
    <t>MMTC04D01</t>
  </si>
  <si>
    <t>ORCHESTRE SYMPHONIQU MONTREAL REF# MMTC04D01 CATALOG MERCHAND 06/06/18</t>
  </si>
  <si>
    <t>ORCHESTRE SYMPHONIQUE DE</t>
  </si>
  <si>
    <t>9311085121</t>
  </si>
  <si>
    <t>1600 SAINT URBAIN</t>
  </si>
  <si>
    <t>H2X0S1</t>
  </si>
  <si>
    <t>0011860000000</t>
  </si>
  <si>
    <t>RITZ-CARLTON MONTREA MONTREAL REF# 1186 LODGING 06/09/18</t>
  </si>
  <si>
    <t>RITZ CARLTON</t>
  </si>
  <si>
    <t>9310948592</t>
  </si>
  <si>
    <t>1228 SHERBROOKE OUEST</t>
  </si>
  <si>
    <t>H3G1H6</t>
  </si>
  <si>
    <t>MARRIOTT HOTELS</t>
  </si>
  <si>
    <t>THE RITZ-CARLTON</t>
  </si>
  <si>
    <t>06/11/2018</t>
  </si>
  <si>
    <t>UNIVERSEL DEJEUNER G MONTREAL REF# 00000000000 514-840-71360 06/10/18</t>
  </si>
  <si>
    <t>UNIVERSEL DEJUENER GRILLA</t>
  </si>
  <si>
    <t>9310825634</t>
  </si>
  <si>
    <t>2055 RUE PEEL</t>
  </si>
  <si>
    <t>H3A1V4</t>
  </si>
  <si>
    <t>06/12/2018</t>
  </si>
  <si>
    <t>163IA0I8YQ5</t>
  </si>
  <si>
    <t>IN *BRISTOL ELECTRON TREVOR WI REF# 163IA0I8YQ5 2628622353 06/12/18 220.00 US DOLLAR CONVERTED TO</t>
  </si>
  <si>
    <t>BRISTOL ELECTRONICS II CORPORATION</t>
  </si>
  <si>
    <t>3482110798</t>
  </si>
  <si>
    <t>PERSONAL SERVICES</t>
  </si>
  <si>
    <t>7299</t>
  </si>
  <si>
    <t>11304 258TH CT</t>
  </si>
  <si>
    <t>TREVOR</t>
  </si>
  <si>
    <t>WI</t>
  </si>
  <si>
    <t>53179</t>
  </si>
  <si>
    <t>06/15/2018</t>
  </si>
  <si>
    <t>06/14/2018</t>
  </si>
  <si>
    <t>0079684500000</t>
  </si>
  <si>
    <t>CANADIAN CHAMBER OF OTTAWA REF# 796845 MEMBERSHIP CLUB 06/14/18</t>
  </si>
  <si>
    <t>0079806300000</t>
  </si>
  <si>
    <t>CANADIAN CHAMBER OF OTTAWA REF# 798063 MEMBERSHIP CLUB 06/14/18</t>
  </si>
  <si>
    <t>06/16/2018</t>
  </si>
  <si>
    <t>0083600008500</t>
  </si>
  <si>
    <t>QUEST COMPONENTS INC CITY OF INDUSTR CA REF# 836000085 0 8004454720 06/15/18 85.35 US DOLLAR CONVERTED TO</t>
  </si>
  <si>
    <t>06/17/2018</t>
  </si>
  <si>
    <t>0010626367011</t>
  </si>
  <si>
    <t>AMERICAN AIRLINES 800-433-7300 TX TKT# 0010626367011 AIRLINE/AIR C 06/16/18</t>
  </si>
  <si>
    <t>AA ANCILLARY SALES</t>
  </si>
  <si>
    <t>4420745325</t>
  </si>
  <si>
    <t>4333 AMON CARTER BLVD</t>
  </si>
  <si>
    <t>FORT WORTH</t>
  </si>
  <si>
    <t>76155</t>
  </si>
  <si>
    <t>0011106581816</t>
  </si>
  <si>
    <t>WESTMOUNT PUBLIC SEC WESTMOUNT REF# 11106581816 PARKING LOT &amp; GA 06/16/18</t>
  </si>
  <si>
    <t>06/18/2018</t>
  </si>
  <si>
    <t>STATIONNEMENT VILLE MONTREAL REF# 00000000000 514-868-37100 06/16/18</t>
  </si>
  <si>
    <t>0082236500000</t>
  </si>
  <si>
    <t>HOUSTON 5132 DORVAL REF# 822365 FAST FOOD RESTAU 06/17/18</t>
  </si>
  <si>
    <t>06/19/2018</t>
  </si>
  <si>
    <t>0059310010200</t>
  </si>
  <si>
    <t>THE WESTIN NASHVILLE NASHVILLE TN FOL# 215037 LODGING 06/19/18</t>
  </si>
  <si>
    <t>THE WESTIN NASHVILLE</t>
  </si>
  <si>
    <t>4416060960</t>
  </si>
  <si>
    <t>807 CLARK PLACE</t>
  </si>
  <si>
    <t>NASHVILLE</t>
  </si>
  <si>
    <t>TN</t>
  </si>
  <si>
    <t>37203</t>
  </si>
  <si>
    <t>WESTIN</t>
  </si>
  <si>
    <t>0059310013600</t>
  </si>
  <si>
    <t>0068297890944</t>
  </si>
  <si>
    <t>DELTA AIR LINES ATLANTA US TKT# 0068297890944 AIRLINE/AIR C 06/19/18</t>
  </si>
  <si>
    <t>7992701284</t>
  </si>
  <si>
    <t>DEPT 680 1030 DELTA BLVD</t>
  </si>
  <si>
    <t>ATLANTA</t>
  </si>
  <si>
    <t>GA</t>
  </si>
  <si>
    <t>30354</t>
  </si>
  <si>
    <t>0007962283300</t>
  </si>
  <si>
    <t>CERCO CABLE MONTREAL DORVAL REF# 079622833 514-631-4331 06/19/18</t>
  </si>
  <si>
    <t>CERCO CABLE INC</t>
  </si>
  <si>
    <t>9310842530</t>
  </si>
  <si>
    <t>10149 COTE DE LIESSE</t>
  </si>
  <si>
    <t>H9P1A3</t>
  </si>
  <si>
    <t>0037351968169</t>
  </si>
  <si>
    <t>UNIPAYMENT UNIPAYMEN SAINT LAURENT REF# 37351968169 TAXICAB &amp; LIMOUS 06/18/18</t>
  </si>
  <si>
    <t>UNIPAYMENT</t>
  </si>
  <si>
    <t>9311818083</t>
  </si>
  <si>
    <t>390 COTE VERTUUNIT 612</t>
  </si>
  <si>
    <t>SAINT LAURENT</t>
  </si>
  <si>
    <t>H4N 1E3</t>
  </si>
  <si>
    <t>06/20/2018</t>
  </si>
  <si>
    <t>0059310204600</t>
  </si>
  <si>
    <t>THE WESTIN NASHVILLE NASHVILLE TN FOL# 218906 LODGING 06/20/18</t>
  </si>
  <si>
    <t>BELL CANADA (OB) MONTREAL REF# 206935431 4163102355 06/19/18</t>
  </si>
  <si>
    <t>06/21/2018</t>
  </si>
  <si>
    <t>0085482988172</t>
  </si>
  <si>
    <t>ALLIED BOLT PRODUCTS LAKE SUCCESS NY REF# 85482988172 516-512-7600 06/20/18 780.00 US DOLLAR CONVERTED TO</t>
  </si>
  <si>
    <t>ALLIED BOLT PRODUCTS</t>
  </si>
  <si>
    <t>1317938595</t>
  </si>
  <si>
    <t>5072</t>
  </si>
  <si>
    <t>3000 MARCUS AVENUE SUITE 3E09</t>
  </si>
  <si>
    <t>LAKE SUCCESS</t>
  </si>
  <si>
    <t>110421041</t>
  </si>
  <si>
    <t>0001410006201</t>
  </si>
  <si>
    <t>SOFITEL MONTREAL MONTREAL FOL# 130491985 LODGING 06/20/18</t>
  </si>
  <si>
    <t>06/22/2018</t>
  </si>
  <si>
    <t>0621NBOBC</t>
  </si>
  <si>
    <t>AIRCANADA ONBOARD CA MISSISSAUGA REF# 0621NBOBC DUTY-FREE STORE 06/21/18</t>
  </si>
  <si>
    <t>DFASS CANADA COMPANY</t>
  </si>
  <si>
    <t>9301593407</t>
  </si>
  <si>
    <t>RETAIL STORES</t>
  </si>
  <si>
    <t>5309</t>
  </si>
  <si>
    <t>5045 ORBITOR DR</t>
  </si>
  <si>
    <t>L4W4Y4</t>
  </si>
  <si>
    <t>DFASS VENTURES, LLC</t>
  </si>
  <si>
    <t>0023430000000</t>
  </si>
  <si>
    <t>IL CORTILE MONTREAL MONTREAL REF# 2343 RESTAURANT 06/21/18</t>
  </si>
  <si>
    <t>CAFE TERRASSE IL CORTILE</t>
  </si>
  <si>
    <t>9311060637</t>
  </si>
  <si>
    <t>1442 SHERBROOKE WEST</t>
  </si>
  <si>
    <t>H3G1K4</t>
  </si>
  <si>
    <t>RUBLAC FOOD SERVICES INC</t>
  </si>
  <si>
    <t>06/24/2018</t>
  </si>
  <si>
    <t>06/23/2018</t>
  </si>
  <si>
    <t>0011106581817</t>
  </si>
  <si>
    <t>RESTAURANT ZANTE 109 MONTREAL REF# 11106581817 RESTAURANT 06/23/18</t>
  </si>
  <si>
    <t>RESTAURANT ZANTE</t>
  </si>
  <si>
    <t>9311836176</t>
  </si>
  <si>
    <t>1112 SHERBOOKE OUEST</t>
  </si>
  <si>
    <t>H3A1G9</t>
  </si>
  <si>
    <t>WESTMOUNT PUBLIC SEC WESTMOUNT REF# 11106581817 PARKING LOT &amp; GA 06/23/18</t>
  </si>
  <si>
    <t>06/25/2018</t>
  </si>
  <si>
    <t>ALMA BAR A VIN 11002 OUTREMONT REF# 11106581817 RESTAURANT 06/24/18</t>
  </si>
  <si>
    <t>ALMA BAR A VIN</t>
  </si>
  <si>
    <t>9312224463</t>
  </si>
  <si>
    <t>1231 LAJOIE AV</t>
  </si>
  <si>
    <t>H2V1P2</t>
  </si>
  <si>
    <t>0000000706907</t>
  </si>
  <si>
    <t>Shell Canada C00706 MONTREAL REF# 00000706907 GAS STATION 06/22/18</t>
  </si>
  <si>
    <t>177IAJ20JGX</t>
  </si>
  <si>
    <t>IN *BRISTOL ELECTRON TREVOR WI REF# 177IAJ20JGX 2628622353 06/26/18 1,183.20 US DOLLAR CONVERTED TO</t>
  </si>
  <si>
    <t>07/26/2018</t>
  </si>
  <si>
    <t>06/27/2018</t>
  </si>
  <si>
    <t>0071109048177</t>
  </si>
  <si>
    <t>RESTAURANT ELENA MON MONTREAL REF# 71109048177 RESTAURANT 06/25/18</t>
  </si>
  <si>
    <t>RESTAURANT ELENA</t>
  </si>
  <si>
    <t>9311973375</t>
  </si>
  <si>
    <t>5090 NOTRE DAME O</t>
  </si>
  <si>
    <t>H4C1T1</t>
  </si>
  <si>
    <t>06/29/2018</t>
  </si>
  <si>
    <t>0058858200000</t>
  </si>
  <si>
    <t>STATIONNEMENT SAFEWQ MONTREAL REF# 588582 OFFICE SUPPLY ST 06/27/18</t>
  </si>
  <si>
    <t>STATIONNEMENT SAFEWAY CA</t>
  </si>
  <si>
    <t>9310427431</t>
  </si>
  <si>
    <t>1140 BLVD DE-MAISONEUVE W</t>
  </si>
  <si>
    <t>H3A1M8</t>
  </si>
  <si>
    <t>STATIONNEMENT SASEWOAY CA</t>
  </si>
  <si>
    <t>0044003702000</t>
  </si>
  <si>
    <t>PAYPAL *JOAN 4029357733 CA REF# 44003702 888-221-1161 06/29/18 286.00 US DOLLAR CONVERTED TO</t>
  </si>
  <si>
    <t>PAYPAL ON EBAY MARK PPPL</t>
  </si>
  <si>
    <t>3040588402</t>
  </si>
  <si>
    <t>0043979238000</t>
  </si>
  <si>
    <t>PAYPAL *GLOBALSHIP 4029357733 CT REF# 43979238 888-221-1161 06/29/18 34.28 US DOLLAR CONVERTED TO</t>
  </si>
  <si>
    <t>06/28/2018</t>
  </si>
  <si>
    <t>CANADA TIRE DECARIE MONTREAL REF# 691004 8669128777 06/28/18</t>
  </si>
  <si>
    <t>0014877800000</t>
  </si>
  <si>
    <t>CANADA TIRE DECARIE MONTREAL REF# 148778 8669128777 06/28/18</t>
  </si>
  <si>
    <t>06/30/2018</t>
  </si>
  <si>
    <t>0060907500000</t>
  </si>
  <si>
    <t>CANADIAN CHAMBER OF OTTAWA REF# 609075 MEMBERSHIP CLUB 06/29/18</t>
  </si>
  <si>
    <t>07/02/2018</t>
  </si>
  <si>
    <t>07/01/2018</t>
  </si>
  <si>
    <t>LE SPAGO SAINTE-ADELE REF# 00000000000 4502290229 0 07/01/18</t>
  </si>
  <si>
    <t>LE SPAGO</t>
  </si>
  <si>
    <t>9311184890</t>
  </si>
  <si>
    <t>21 RUE MORIN</t>
  </si>
  <si>
    <t>SAINTE-ADELE</t>
  </si>
  <si>
    <t>J8B2P6</t>
  </si>
  <si>
    <t>07/03/2018</t>
  </si>
  <si>
    <t>EJTN71206</t>
  </si>
  <si>
    <t>ESSO-DEPANNEUR 2000I STE-MARGUERITE REF# EJTN71206 GAS STATION 07/01/18</t>
  </si>
  <si>
    <t>IMPERIAL OIL-UNMANNED</t>
  </si>
  <si>
    <t>9300879906</t>
  </si>
  <si>
    <t>95 FOUNDRY ST STE 107</t>
  </si>
  <si>
    <t>MONCTON</t>
  </si>
  <si>
    <t>NB</t>
  </si>
  <si>
    <t>E1C5H7</t>
  </si>
  <si>
    <t>IMPERIAL OIL LTD</t>
  </si>
  <si>
    <t>EJTN51207</t>
  </si>
  <si>
    <t>ESSO-DEPANNEUR 2000I STE-MARGUERITE REF# EJTN51207 GAS STATION 07/01/18</t>
  </si>
  <si>
    <t>07/04/2018</t>
  </si>
  <si>
    <t>0020897345500</t>
  </si>
  <si>
    <t>SHOPPER + INC. LACHINE REF# 208973455 5146315216 07/03/18</t>
  </si>
  <si>
    <t>SHOPPER PLUS INC</t>
  </si>
  <si>
    <t>9311612585</t>
  </si>
  <si>
    <t>2110 52ND AVENUE</t>
  </si>
  <si>
    <t>LACHINE</t>
  </si>
  <si>
    <t>H8T2Y3</t>
  </si>
  <si>
    <t>07/05/2018</t>
  </si>
  <si>
    <t>CORP CANADA/6929217 OTTAWA REF# 206083166 18006226232 07/03/18</t>
  </si>
  <si>
    <t>07/06/2018</t>
  </si>
  <si>
    <t>432793411-1</t>
  </si>
  <si>
    <t>WWW.NEWEGG.COM 800-390-1119 REF# 432793411-1 ELECTRONICS 07/04/18</t>
  </si>
  <si>
    <t>0004167350700</t>
  </si>
  <si>
    <t>VOYAGES GAM SPS TRAV MONT-ROYAL REF# 041673507 514-344-8888 07/06/18</t>
  </si>
  <si>
    <t>PHARMAPRIX #0018 MONTREAL REF# 200628826 5147391758 07/05/18</t>
  </si>
  <si>
    <t>1392841237815</t>
  </si>
  <si>
    <t>Aeromexico MIAMI FLORIDA 3316 TKT# 13928412378156 AIRLINE/AIR C 07/06/18</t>
  </si>
  <si>
    <t>AERO MEXICO BSP CANADA</t>
  </si>
  <si>
    <t>9302400065</t>
  </si>
  <si>
    <t>C/O MARIE FERADAZ</t>
  </si>
  <si>
    <t>SCARBOROUGH</t>
  </si>
  <si>
    <t>M1M1M1</t>
  </si>
  <si>
    <t>AEROMEXICO</t>
  </si>
  <si>
    <t>0085000001500</t>
  </si>
  <si>
    <t>QUEST COMPONENTS INC CITY OF INDUSTR CA REF# 850000015 0 8004454720 07/05/18 247.24 US DOLLAR CONVERTED TO</t>
  </si>
  <si>
    <t>O81003972-1</t>
  </si>
  <si>
    <t>GLOBALINDUSTRIALCAND 800-645-2986 REF# O81003972-1 OFFICE SUP 07/04/18</t>
  </si>
  <si>
    <t>GLOBAL INDUSTRIAL CANADA</t>
  </si>
  <si>
    <t>9302474128</t>
  </si>
  <si>
    <t>55G EAST BEAVER CREEK RD</t>
  </si>
  <si>
    <t>RICHMOND HILL</t>
  </si>
  <si>
    <t>L4B1E5</t>
  </si>
  <si>
    <t>SYSTEMAX</t>
  </si>
  <si>
    <t>07/07/2018</t>
  </si>
  <si>
    <t>0010594892000</t>
  </si>
  <si>
    <t>HISCO ALLSPEC 910-7624320 TX REF# 105948920 7139341700 07/04/18 67.68 US DOLLAR CONVERTED TO</t>
  </si>
  <si>
    <t>0083403625000</t>
  </si>
  <si>
    <t>PREMIER FARNELL Prem MISSISSAUGA REF# 834036250 canada.newark 07/04/18</t>
  </si>
  <si>
    <t>NEWARK ELECTRONICS</t>
  </si>
  <si>
    <t>9306707606</t>
  </si>
  <si>
    <t>6375 DIXIE RD STE 202</t>
  </si>
  <si>
    <t>L5T2E7</t>
  </si>
  <si>
    <t>AVNET INC</t>
  </si>
  <si>
    <t>07/09/2018</t>
  </si>
  <si>
    <t>0000000706937</t>
  </si>
  <si>
    <t>Shell Canada C00706 MONTREAL REF# 00000706937 GAS STATION 07/06/18</t>
  </si>
  <si>
    <t>VILLA ARMANDO MONT-ROYAL REF# 00000000000 514-758-18640 07/06/18</t>
  </si>
  <si>
    <t>VILLA ARMANDO</t>
  </si>
  <si>
    <t>9310633426</t>
  </si>
  <si>
    <t>3201 BOUL GRAHAM</t>
  </si>
  <si>
    <t>H3R1K1</t>
  </si>
  <si>
    <t>07/10/2018</t>
  </si>
  <si>
    <t>0011106581819</t>
  </si>
  <si>
    <t>RESTAURANT VAGO 1098 WESTMOUNT REF# 11106581819 RESTAURANT 07/09/18</t>
  </si>
  <si>
    <t>RESTAURANT VAGO</t>
  </si>
  <si>
    <t>9311954847</t>
  </si>
  <si>
    <t>1336 GREENE AV</t>
  </si>
  <si>
    <t>H3Z2B1</t>
  </si>
  <si>
    <t>07/11/2018</t>
  </si>
  <si>
    <t>423053513-0</t>
  </si>
  <si>
    <t>WWW.NEWEGG.COM 800-390-1119 REF# 423053513-0 ELECTRONICS 07/11/18</t>
  </si>
  <si>
    <t>423053533-0</t>
  </si>
  <si>
    <t>WWW.NEWEGG.COM 800-390-1119 REF# 423053533-0 ELECTRONICS 07/11/18</t>
  </si>
  <si>
    <t>STATIONNEMENT VILLE MONTREAL REF# 00000000000 514-868-37100 07/10/18</t>
  </si>
  <si>
    <t>07/13/2018</t>
  </si>
  <si>
    <t>WWW.NEWEGG.COM 800-390-1119 REF# 423053533-0 DIRECT MKTG MISC 07/13/18</t>
  </si>
  <si>
    <t>0020180713120</t>
  </si>
  <si>
    <t>CAFRNCHISTXBRD BUSTA 800-4874567 CA REF# 20180713120 9165454445 07/13/18 18.40 US DOLLAR CONVERTED TO</t>
  </si>
  <si>
    <t>CAFRNCHISTXBRD BUSTAXFE</t>
  </si>
  <si>
    <t>4011597770</t>
  </si>
  <si>
    <t>ATTN CLIENT SERVICE</t>
  </si>
  <si>
    <t>AUBURN</t>
  </si>
  <si>
    <t>AL</t>
  </si>
  <si>
    <t>36830</t>
  </si>
  <si>
    <t>ALABAMA TPSP CV</t>
  </si>
  <si>
    <t>CAFRNCHISTXBRD BUSEN 800-4874567 CA REF# 20180713120 9165454445 07/13/18 800.00 US DOLLAR CONVERTED TO</t>
  </si>
  <si>
    <t>CAFRNCHISTXBRD BUSENTYTAX</t>
  </si>
  <si>
    <t>2044185353</t>
  </si>
  <si>
    <t>9645 BUTTERFIELD WAY</t>
  </si>
  <si>
    <t>SACRAMENTO</t>
  </si>
  <si>
    <t>95827-1501</t>
  </si>
  <si>
    <t>CALIFORNIA TPSP CV</t>
  </si>
  <si>
    <t>07/14/2018</t>
  </si>
  <si>
    <t>CPC SCP/000032089111 OTTAWA REF# 206151708 8002671592 07/13/18</t>
  </si>
  <si>
    <t>07/17/2018</t>
  </si>
  <si>
    <t>07/16/2018</t>
  </si>
  <si>
    <t>0022264838000</t>
  </si>
  <si>
    <t>CHUBB INS CO OF CANA TORONTO REF# 222648380 8002689344 07/16/18</t>
  </si>
  <si>
    <t>CHUBB INSURANCE CO OF CAN</t>
  </si>
  <si>
    <t>9300408250</t>
  </si>
  <si>
    <t>6300</t>
  </si>
  <si>
    <t>1 FINANCIAL PLAVE</t>
  </si>
  <si>
    <t>M5C1V9</t>
  </si>
  <si>
    <t>915SCGPLO</t>
  </si>
  <si>
    <t>EXPEDIA 736668291154 EXPEDIA.CA REF# 915SCGPLO TRAVEL 07/17/18</t>
  </si>
  <si>
    <t>TRAVEL RESERVATION CAD</t>
  </si>
  <si>
    <t>9303865282</t>
  </si>
  <si>
    <t>SUITE 610</t>
  </si>
  <si>
    <t>M5V3C9</t>
  </si>
  <si>
    <t>EXPEDIA TRAVEL CAD</t>
  </si>
  <si>
    <t>BUREAU EN GROS #144 MONTREAL REF# 102643351 9057371147 07/16/18</t>
  </si>
  <si>
    <t>07/18/2018</t>
  </si>
  <si>
    <t>0000555800000</t>
  </si>
  <si>
    <t>AMERICAN EXPRESS 3 MEXICO REF# 005558 MEMBERSHIP ORGS 07/17/18 520.00 MX PESO CONVERTED TO</t>
  </si>
  <si>
    <t>AMERICAN EXPRESS 3</t>
  </si>
  <si>
    <t>9350885845</t>
  </si>
  <si>
    <t>8699</t>
  </si>
  <si>
    <t>AV CAPITAN CARLOS LEON SN MEZANINE II</t>
  </si>
  <si>
    <t>MEXICO</t>
  </si>
  <si>
    <t>15620</t>
  </si>
  <si>
    <t>MEX</t>
  </si>
  <si>
    <t>AMERICAN EXPRESS MEXICO</t>
  </si>
  <si>
    <t>MXN</t>
  </si>
  <si>
    <t>07/19/2018</t>
  </si>
  <si>
    <t>0033142185186</t>
  </si>
  <si>
    <t>RESORT MUNDO IMPERIA ACAPULCO REF# 33142185186 LODGING 07/18/18</t>
  </si>
  <si>
    <t>RESORT MUNDO IMPERIAL</t>
  </si>
  <si>
    <t>9352745435</t>
  </si>
  <si>
    <t>BLVD BARRA VIEJA 3</t>
  </si>
  <si>
    <t>ACAPULCO</t>
  </si>
  <si>
    <t>39931</t>
  </si>
  <si>
    <t>0043142927849</t>
  </si>
  <si>
    <t>RESORT MUNDO IMPERIA ACAPULCO REF# 43142927849 LODGING 07/18/18</t>
  </si>
  <si>
    <t>BELL CANADA (OB) MONTREAL REF# 206935431 4163102355 07/18/18</t>
  </si>
  <si>
    <t>0033142195936</t>
  </si>
  <si>
    <t>RESORT MUNDO IMPERIA ACAPULCO REF# 33142195936 LODGING 07/18/18</t>
  </si>
  <si>
    <t>07/20/2018</t>
  </si>
  <si>
    <t>0003217661300</t>
  </si>
  <si>
    <t>VOYAGES GAM SPS TRAV MONT-ROYAL REF# 032176613 514-344-8888 07/20/18</t>
  </si>
  <si>
    <t>0142841717045</t>
  </si>
  <si>
    <t>Air Canada WINNIPEG TKT# 01428417170456 AIRLINE/AIR C 07/20/18</t>
  </si>
  <si>
    <t>07/21/2018</t>
  </si>
  <si>
    <t>0012841717055</t>
  </si>
  <si>
    <t>American Airlines In TORONTO TKT# 00128417170556 AIRLINE/AIR C 07/21/18</t>
  </si>
  <si>
    <t>70UU5AHG7CS</t>
  </si>
  <si>
    <t>GOGOAEROMEXICO MEXICO CITY REF# 70UU5AHG7CS DIRECT MKTG INTE 07/20/18 195.00 MX PESO CONVERTED TO</t>
  </si>
  <si>
    <t>GOGOAIR ECOMM ADYEN</t>
  </si>
  <si>
    <t>9355329302</t>
  </si>
  <si>
    <t>BOSQUES DE CIRUELOS 180 PP 101</t>
  </si>
  <si>
    <t>11700</t>
  </si>
  <si>
    <t>ADYEN MEXICO</t>
  </si>
  <si>
    <t>0043142982304</t>
  </si>
  <si>
    <t>RESORT MUNDO IMPERIA ACAPULCO REF# 43142982304 LODGING 07/19/18</t>
  </si>
  <si>
    <t>0033142241579</t>
  </si>
  <si>
    <t>RESORT MUNDO IMPERIA ACAPULCO REF# 33142241579 LODGING 07/19/18</t>
  </si>
  <si>
    <t>0043143004319</t>
  </si>
  <si>
    <t>RESORT MUNDO IMPERIA ACAPULCO REF# 43143004319 LODGING 07/20/18</t>
  </si>
  <si>
    <t>0043143018780</t>
  </si>
  <si>
    <t>RESORT MUNDO IMPERIA ACAPULCO REF# 43143018780 LODGING 07/20/18</t>
  </si>
  <si>
    <t>1391502521168</t>
  </si>
  <si>
    <t>AEROMEXICO US WEB NJ TKT# 13915025211684 AIRLINE/AIR C 07/20/18</t>
  </si>
  <si>
    <t>AEROMEXICO AM.COM SMARTPH</t>
  </si>
  <si>
    <t>7990008195</t>
  </si>
  <si>
    <t>3663 N SAM HOUSTON PKWY E</t>
  </si>
  <si>
    <t>77032-3600</t>
  </si>
  <si>
    <t>07/22/2018</t>
  </si>
  <si>
    <t>0000058200000</t>
  </si>
  <si>
    <t>DIVERS A70 MEXICO REF# 000582 DUTY-FREE STORE 07/20/18 373.00 MX PESO CONVERTED TO</t>
  </si>
  <si>
    <t>DIVERS A70</t>
  </si>
  <si>
    <t>9355433757</t>
  </si>
  <si>
    <t>CAP CARLOS LEON SN LOC IS08</t>
  </si>
  <si>
    <t>AREAS MEXICO</t>
  </si>
  <si>
    <t>07/23/2018</t>
  </si>
  <si>
    <t>328830463-1</t>
  </si>
  <si>
    <t>WWW.NEWEGG.COM 800-390-1119 REF# 328830463-1 ELECTRONICS 07/23/18</t>
  </si>
  <si>
    <t>424101213-0</t>
  </si>
  <si>
    <t>WWW.NEWEGG.COM 800-390-1119 REF# 424101213-0 ELECTRONICS 07/23/18</t>
  </si>
  <si>
    <t>0003381370400</t>
  </si>
  <si>
    <t>VOYAGES GAM SPS TRAV MONT-ROYAL REF# 033813704 514-344-8888 07/23/18</t>
  </si>
  <si>
    <t>0000003720916</t>
  </si>
  <si>
    <t>Shell Canada C03720 MONTREAL REF# 00003720916 GAS STATION 07/22/18</t>
  </si>
  <si>
    <t>STATIONNEMENT VILLE MONTREAL REF# 00000000000 514-868-37100 07/22/18</t>
  </si>
  <si>
    <t>07/24/2018</t>
  </si>
  <si>
    <t>328830483-1</t>
  </si>
  <si>
    <t>WWW.NEWEGG.COM 800-390-1119 REF# 328830483-1 ELECTRONICS 07/23/18</t>
  </si>
  <si>
    <t>0001461340000</t>
  </si>
  <si>
    <t>VOYAGES GAM SPS TRAV MONT-ROYAL REF# 014613400 514-344-8888 07/24/18</t>
  </si>
  <si>
    <t>0142841717102</t>
  </si>
  <si>
    <t>Air Canada WINNIPEG TKT# 01428417171020 AIRLINE/AIR C 07/24/18</t>
  </si>
  <si>
    <t>0037353378204</t>
  </si>
  <si>
    <t>GESTION JUSTE POUR R MONTREAL REF# 37353378204 TOURIST ATTRACTI 07/22/18</t>
  </si>
  <si>
    <t>GESTION JUSTE POUR RIR</t>
  </si>
  <si>
    <t>9311651856</t>
  </si>
  <si>
    <t>7991</t>
  </si>
  <si>
    <t>2101 BOUL SAINT-LAURENT</t>
  </si>
  <si>
    <t>H2X 2T5</t>
  </si>
  <si>
    <t>0020423151000</t>
  </si>
  <si>
    <t>PLACE DES ARTS MONTREAL REF# 20423151 8775535527 07/23/18</t>
  </si>
  <si>
    <t>SOCIETE DE LA PL DES ARTS</t>
  </si>
  <si>
    <t>9316500447</t>
  </si>
  <si>
    <t>260 BOUL DE MAISONNEUVE O</t>
  </si>
  <si>
    <t>MIN DES FINANCES DU QUE</t>
  </si>
  <si>
    <t>07/25/2018</t>
  </si>
  <si>
    <t>BRASSERIE T MONTREAL REF# 00000000000 514-282-08080 07/24/18</t>
  </si>
  <si>
    <t>BRASSERIE T</t>
  </si>
  <si>
    <t>9310815742</t>
  </si>
  <si>
    <t>1425 RUE JEANNE MANCE</t>
  </si>
  <si>
    <t>H2X2J3</t>
  </si>
  <si>
    <t>STATIONNEMENT VILLE MONTREAL REF# 00000000000 514-868-37100 07/24/18</t>
  </si>
  <si>
    <t>0010001745581</t>
  </si>
  <si>
    <t>PAYPAL *UWORTHY 4029357733 REF# 10001745581 4029357733 07/25/18 82.70 US DOLLAR CONVERTED TO</t>
  </si>
  <si>
    <t>MARK PAYPAL PPPL</t>
  </si>
  <si>
    <t>6047821087</t>
  </si>
  <si>
    <t>08/27/2018</t>
  </si>
  <si>
    <t>0037353378206</t>
  </si>
  <si>
    <t>GESTION JUSTE POUR R MONTREAL REF# 37353378206 TOURIST ATTRACTI 07/24/18</t>
  </si>
  <si>
    <t>STATIONNEMENT VILLE MONTREAL REF# 00000000000 514-868-37100 07/25/18</t>
  </si>
  <si>
    <t>07/30/2018</t>
  </si>
  <si>
    <t>07/29/2018</t>
  </si>
  <si>
    <t>0005768066800</t>
  </si>
  <si>
    <t>RECTO VERSO RESTAURA SAINTE-ADELE REF# 057680668 450-229-9555 07/29/18</t>
  </si>
  <si>
    <t>RECTO VERSO RESTAURANT</t>
  </si>
  <si>
    <t>9310626842</t>
  </si>
  <si>
    <t>814 CH PIERRE-PELADEAU</t>
  </si>
  <si>
    <t>J8B1Z4</t>
  </si>
  <si>
    <t>07/31/2018</t>
  </si>
  <si>
    <t>0084733779000</t>
  </si>
  <si>
    <t>MANDYS MONTREAL REF# 84733779 514-227-1640 07/30/18</t>
  </si>
  <si>
    <t>MANDY S SHERBROOKE</t>
  </si>
  <si>
    <t>9312053276</t>
  </si>
  <si>
    <t>5033 SHERBROOKE WEST</t>
  </si>
  <si>
    <t>H4A1S8</t>
  </si>
  <si>
    <t>WWW.NEWEGG.COM 800-390-1119 REF# 424101213-0 DIRECT MKTG MISC 07/31/18</t>
  </si>
  <si>
    <t>08/01/2018</t>
  </si>
  <si>
    <t>STATIONNEMENT VILLE MONTREAL REF# 00000000000 514-868-37100 07/31/18</t>
  </si>
  <si>
    <t>08/02/2018</t>
  </si>
  <si>
    <t>STAT COMPLEXE DESJAR MONTREAL REF# 00000000000 5142810170 0 08/01/18</t>
  </si>
  <si>
    <t>GESTION IMMOBILIARE INC</t>
  </si>
  <si>
    <t>9310312716</t>
  </si>
  <si>
    <t>5 COMPLEXE DESJARDIN 200</t>
  </si>
  <si>
    <t>H5B1E9</t>
  </si>
  <si>
    <t>0011106581821</t>
  </si>
  <si>
    <t>IBERICA 109624594 MONTREAL REF# 11106581821 RESTAURANT 08/01/18</t>
  </si>
  <si>
    <t>IBERICA</t>
  </si>
  <si>
    <t>9311814561</t>
  </si>
  <si>
    <t>1450 PEEL RUE</t>
  </si>
  <si>
    <t>WTQBXF</t>
  </si>
  <si>
    <t>TELECOM LEASING LLC Enoch UT REF# WTQBXF squareup.com/rec 08/02/18 42.00 US DOLLAR CONVERTED TO</t>
  </si>
  <si>
    <t>TELECOM LEASING LLC</t>
  </si>
  <si>
    <t>4044093839</t>
  </si>
  <si>
    <t>7379</t>
  </si>
  <si>
    <t>COMPUTER MAINTENANCE AND REPAIR SERVICES</t>
  </si>
  <si>
    <t>9950 CANOGA AVE, A3</t>
  </si>
  <si>
    <t>CHATSWORTH</t>
  </si>
  <si>
    <t>91311</t>
  </si>
  <si>
    <t>08/03/2018</t>
  </si>
  <si>
    <t>0003984100900</t>
  </si>
  <si>
    <t>VOYAGES GAM SPS TRAV MONT-ROYAL REF# 039841009 514-344-8888 08/03/18</t>
  </si>
  <si>
    <t>0003984100800</t>
  </si>
  <si>
    <t>VOYAGES GAM SPS TRAV MONT-ROYAL REF# 039841008 514-344-8888 08/03/18</t>
  </si>
  <si>
    <t>0003984100700</t>
  </si>
  <si>
    <t>VOYAGES GAM SPS TRAV MONT-ROYAL REF# 039841007 514-344-8888 08/03/18</t>
  </si>
  <si>
    <t>0062842013124</t>
  </si>
  <si>
    <t>DELTA AIR LINES INC. CANADA TKT# 0062842013124 AIRLINE/AIR C 08/02/18</t>
  </si>
  <si>
    <t>0062842013114</t>
  </si>
  <si>
    <t>DELTA AIR LINES INC. CANADA TKT# 0062842013114 AIRLINE/AIR C 08/02/18</t>
  </si>
  <si>
    <t>0062842013112</t>
  </si>
  <si>
    <t>DELTA AIR LINES INC. CANADA TKT# 0062842013112 AIRLINE/AIR C 08/02/18</t>
  </si>
  <si>
    <t>0062842013110</t>
  </si>
  <si>
    <t>DELTA AIR LINES INC. CANADA TKT# 0062842013110 AIRLINE/AIR C 08/02/18</t>
  </si>
  <si>
    <t>0062842013108</t>
  </si>
  <si>
    <t>DELTA AIR LINES INC. CANADA TKT# 0062842013108 AIRLINE/AIR C 08/02/18</t>
  </si>
  <si>
    <t>08/04/2018</t>
  </si>
  <si>
    <t>PHARMAPRIX #0018 MONTREAL REF# 200628826 5147391758 08/03/18</t>
  </si>
  <si>
    <t>0748228972647</t>
  </si>
  <si>
    <t>KLM ROYAL DUTCH AIRL WASHINGTON US TKT# 07482289726472 AIRLINE/AIR C 08/02/18</t>
  </si>
  <si>
    <t>KLM INTERNET</t>
  </si>
  <si>
    <t>9590276069</t>
  </si>
  <si>
    <t>SUBMISSIONS CAD</t>
  </si>
  <si>
    <t>A0A0A0</t>
  </si>
  <si>
    <t>KLM-ROYAL DUTCH AIRLINES</t>
  </si>
  <si>
    <t>0748228972646</t>
  </si>
  <si>
    <t>KLM ROYAL DUTCH AIRL WASHINGTON US TKT# 07482289726461 AIRLINE/AIR C 08/02/18</t>
  </si>
  <si>
    <t>0748228972645</t>
  </si>
  <si>
    <t>KLM ROYAL DUTCH AIRL WASHINGTON US TKT# 07482289726450 AIRLINE/AIR C 08/02/18</t>
  </si>
  <si>
    <t>0748228972644</t>
  </si>
  <si>
    <t>KLM ROYAL DUTCH AIRL WASHINGTON US TKT# 07482289726446 AIRLINE/AIR C 08/02/18</t>
  </si>
  <si>
    <t>0748228972633</t>
  </si>
  <si>
    <t>KLM ROYAL DUTCH AIRL WASHINGTON US TKT# 07482289726332 AIRLINE/AIR C 08/02/18</t>
  </si>
  <si>
    <t>0748228972632</t>
  </si>
  <si>
    <t>KLM ROYAL DUTCH AIRL WASHINGTON US TKT# 07482289726321 AIRLINE/AIR C 08/02/18</t>
  </si>
  <si>
    <t>0748228972631</t>
  </si>
  <si>
    <t>KLM ROYAL DUTCH AIRL WASHINGTON US TKT# 07482289726310 AIRLINE/AIR C 08/02/18</t>
  </si>
  <si>
    <t>0748228972630</t>
  </si>
  <si>
    <t>KLM ROYAL DUTCH AIRL WASHINGTON US TKT# 07482289726306 AIRLINE/AIR C 08/02/18</t>
  </si>
  <si>
    <t>0748228972629</t>
  </si>
  <si>
    <t>KLM ROYAL DUTCH AIRL WASHINGTON US TKT# 07482289726295 AIRLINE/AIR C 08/02/18</t>
  </si>
  <si>
    <t>0748228972628</t>
  </si>
  <si>
    <t>KLM ROYAL DUTCH AIRL WASHINGTON US TKT# 07482289726284 AIRLINE/AIR C 08/02/18</t>
  </si>
  <si>
    <t>0748228972627</t>
  </si>
  <si>
    <t>KLM ROYAL DUTCH AIRL WASHINGTON US TKT# 07482289726273 AIRLINE/AIR C 08/02/18</t>
  </si>
  <si>
    <t>0748228972626</t>
  </si>
  <si>
    <t>KLM ROYAL DUTCH AIRL WASHINGTON US TKT# 07482289726262 AIRLINE/AIR C 08/02/18</t>
  </si>
  <si>
    <t>08/05/2018</t>
  </si>
  <si>
    <t>0000000002910</t>
  </si>
  <si>
    <t>RA-ALOUETTES-40709 LA SALLE REF# 0000000291 514-761-5802 08/03/18</t>
  </si>
  <si>
    <t>LES ALOUETTES DE MONTREAL</t>
  </si>
  <si>
    <t>9310787636</t>
  </si>
  <si>
    <t>2580 RUE DOLLARD LA SALLE</t>
  </si>
  <si>
    <t>LASALLE</t>
  </si>
  <si>
    <t>H8N1T2</t>
  </si>
  <si>
    <t>COMPASS GROUP</t>
  </si>
  <si>
    <t>08/06/2018</t>
  </si>
  <si>
    <t>0000000706266</t>
  </si>
  <si>
    <t>Shell Canada C00706 MONTREAL REF# 00000706266 GAS STATION 08/03/18</t>
  </si>
  <si>
    <t>08/07/2018</t>
  </si>
  <si>
    <t>RESTAURANT LA TERRAZ MONTREAL REF# 00000000000 RESTAURANT 08/06/18</t>
  </si>
  <si>
    <t>RESTAURANT LA TERRAZZA</t>
  </si>
  <si>
    <t>9312269724</t>
  </si>
  <si>
    <t>436 PLACE JACQUES CARTIER</t>
  </si>
  <si>
    <t>H2Y3B3</t>
  </si>
  <si>
    <t>G813/CUS#54</t>
  </si>
  <si>
    <t>BIG FIVE TOURS AND E STUART US REF# G813/CUS#54 7722877995 08/07/18 8,421.00 US DOLLAR CONVERTED TO</t>
  </si>
  <si>
    <t>BIG FIVE TOURS &amp; EXPEDTNS</t>
  </si>
  <si>
    <t>4092817840</t>
  </si>
  <si>
    <t>1551 SE PALM CT</t>
  </si>
  <si>
    <t>STUART</t>
  </si>
  <si>
    <t>FL</t>
  </si>
  <si>
    <t>34994-4914</t>
  </si>
  <si>
    <t>G813-CUS#54</t>
  </si>
  <si>
    <t>BIG FIVE TOURS AND E STUART US REF# G813-CUS#54 7722877995 08/07/18 8,422.00 US DOLLAR CONVERTED TO</t>
  </si>
  <si>
    <t>08/08/2018</t>
  </si>
  <si>
    <t>4AU99HLYG1J</t>
  </si>
  <si>
    <t>AMZN MKTP US AMZN.COM/BILL WA REF# 4AU99HLYG1J BOOK STORES 08/08/18 88.06 US DOLLAR CONVERTED TO</t>
  </si>
  <si>
    <t>0010002069110</t>
  </si>
  <si>
    <t>PAYPAL *BEISITELECT 4029357733 REF# 10002069110 4029357733 08/07/18 3.53 US DOLLAR CONVERTED TO</t>
  </si>
  <si>
    <t>STATIONNEMENT VILLE MONTREAL REF# 00000000000 514-868-37100 08/07/18</t>
  </si>
  <si>
    <t>08/09/2018</t>
  </si>
  <si>
    <t>424313912-1</t>
  </si>
  <si>
    <t>WWW.NEWEGG.COM 800-390-1119 REF# 424313912-1 ELECTRONICS 08/08/18</t>
  </si>
  <si>
    <t>08/10/2018</t>
  </si>
  <si>
    <t>0081230283000</t>
  </si>
  <si>
    <t>PREMIER FARNELL Prem MISSISSAUGA REF# 812302830 canada.newark 08/09/18</t>
  </si>
  <si>
    <t>0037351968221</t>
  </si>
  <si>
    <t>DUNN'S FAMOUS DECARI MONTREAL REF# 37351968221 RESTAURANT 08/08/18</t>
  </si>
  <si>
    <t>DUNN'S FAMOUS DECARIE</t>
  </si>
  <si>
    <t>9311735436</t>
  </si>
  <si>
    <t>7385 DECARIE BOULVARD</t>
  </si>
  <si>
    <t>H4P 2T8</t>
  </si>
  <si>
    <t>08/14/2018</t>
  </si>
  <si>
    <t>08/13/2018</t>
  </si>
  <si>
    <t>0088078300000</t>
  </si>
  <si>
    <t>BEATRICE RISTORANTE MONTREAL REF# 880783 RESTAURANT 08/13/18</t>
  </si>
  <si>
    <t>RISTORANTE BEATRICE</t>
  </si>
  <si>
    <t>9311236658</t>
  </si>
  <si>
    <t>1504 SHERBROOKE O</t>
  </si>
  <si>
    <t>H3G1L3</t>
  </si>
  <si>
    <t>CUUK</t>
  </si>
  <si>
    <t>STATIONNEMENT VILLE MONTREAL REF# 00000000000 514-868-37100 08/13/18</t>
  </si>
  <si>
    <t>0034044800000</t>
  </si>
  <si>
    <t>OMNI MONTROYAL FRONT MONTREAL FOL# 340448 LODGING 08/13/18</t>
  </si>
  <si>
    <t>OMNI MONTREAL HOTEL</t>
  </si>
  <si>
    <t>9310113700</t>
  </si>
  <si>
    <t>1050 SHERBROOKE ST W</t>
  </si>
  <si>
    <t>H3A2R6</t>
  </si>
  <si>
    <t>OMNI INT'L HOTELS</t>
  </si>
  <si>
    <t>OMNI HOTELS</t>
  </si>
  <si>
    <t>08/12/2018</t>
  </si>
  <si>
    <t>0010867667800</t>
  </si>
  <si>
    <t>RESTAURANTS WILLIAM MONTREAL REF# 108676678 5148663175 08/12/18</t>
  </si>
  <si>
    <t>RESTAURANTS WILLIAM GRAY</t>
  </si>
  <si>
    <t>9311556303</t>
  </si>
  <si>
    <t>426 PLACE JACQUES CARTIER</t>
  </si>
  <si>
    <t>08/15/2018</t>
  </si>
  <si>
    <t>WVPLHT</t>
  </si>
  <si>
    <t>GOSQ.COM SHIFTA KEBE Denver CO REF# WVPLHT squareup.com/rec 08/15/18 71.00 US DOLLAR CONVERTED TO</t>
  </si>
  <si>
    <t>SHIFTA KEBETO</t>
  </si>
  <si>
    <t>2052664935</t>
  </si>
  <si>
    <t>12044 E ARCHER PL, F-7</t>
  </si>
  <si>
    <t>AURORA</t>
  </si>
  <si>
    <t>CO</t>
  </si>
  <si>
    <t>80012</t>
  </si>
  <si>
    <t>08/16/2018</t>
  </si>
  <si>
    <t>0002116854800</t>
  </si>
  <si>
    <t>VOYAGES GAM SPS TRAV MONT-ROYAL REF# 021168548 514-344-8888 08/16/18</t>
  </si>
  <si>
    <t>320037236SP</t>
  </si>
  <si>
    <t>GOGOINFLIGHT 877-350-0038 REF# 320037236SP INFLIGHTWIFI 08/15/18</t>
  </si>
  <si>
    <t>GOGO CONNECTIVITY LTD</t>
  </si>
  <si>
    <t>9323545492</t>
  </si>
  <si>
    <t>180-355 BURRARD STREET</t>
  </si>
  <si>
    <t>VANCOUVER</t>
  </si>
  <si>
    <t>BC</t>
  </si>
  <si>
    <t>V6C2G8</t>
  </si>
  <si>
    <t>0020008837240</t>
  </si>
  <si>
    <t>ISE MAGAZINE ONLINE SCHAUMBURG IL REF# 2000883724 7737543250 08/15/18 100.00 US DOLLAR CONVERTED TO</t>
  </si>
  <si>
    <t>ISE MAGAZINE</t>
  </si>
  <si>
    <t>3120053145</t>
  </si>
  <si>
    <t>1320 TOWER RD</t>
  </si>
  <si>
    <t>SCHAUMBURG</t>
  </si>
  <si>
    <t>IL</t>
  </si>
  <si>
    <t>60173-4309</t>
  </si>
  <si>
    <t>OUT SIDE PLANT</t>
  </si>
  <si>
    <t>08/17/2018</t>
  </si>
  <si>
    <t>0015168600000</t>
  </si>
  <si>
    <t>CIRRIS SYSTEMS CORP SALT LAKE CIT UT REF# 151686 8019734600 08/16/18 1,587.00 US DOLLAR CONVERTED TO</t>
  </si>
  <si>
    <t>CIRRIS SYSTEMS CORP</t>
  </si>
  <si>
    <t>5434152229</t>
  </si>
  <si>
    <t>5039</t>
  </si>
  <si>
    <t>CONSTRUCTION MATERIALS - NOT ELSEWHERE C</t>
  </si>
  <si>
    <t>401 N 5600 W</t>
  </si>
  <si>
    <t>SALT LAKE CITY</t>
  </si>
  <si>
    <t>UT</t>
  </si>
  <si>
    <t>841163753</t>
  </si>
  <si>
    <t>0002180702800</t>
  </si>
  <si>
    <t>VOYAGES GAM SPS TRAV MONT-ROYAL REF# 021807028 514-344-8888 08/17/18</t>
  </si>
  <si>
    <t>0029851014000</t>
  </si>
  <si>
    <t>HYATT PLACE DENVER D DENVER CO FOL# 31291159 LODGING 08/16/18</t>
  </si>
  <si>
    <t>HYATT PLACE DENVER DOWNTO</t>
  </si>
  <si>
    <t>1055732697</t>
  </si>
  <si>
    <t>440 14TH STREET</t>
  </si>
  <si>
    <t>DENVER</t>
  </si>
  <si>
    <t>80202</t>
  </si>
  <si>
    <t>HYATT HOTELS</t>
  </si>
  <si>
    <t>HYATT PLACE</t>
  </si>
  <si>
    <t>0052225200000</t>
  </si>
  <si>
    <t>CHEF JIMMY ITALIAN B DENVER CO REF# 522252 FAST FOOD RESTAU 08/16/18 42.70 US DOLLAR CONVERTED TO</t>
  </si>
  <si>
    <t>QUIZDIA SUBS CHEF JIMMYS</t>
  </si>
  <si>
    <t>1050645266</t>
  </si>
  <si>
    <t>8400 PENA BLVD</t>
  </si>
  <si>
    <t>80249-6213</t>
  </si>
  <si>
    <t>QUIZDIA SUBS CONCOURSE A</t>
  </si>
  <si>
    <t>0062842601057</t>
  </si>
  <si>
    <t>DELTA AIR LINES INC. CANADA TKT# 0062842601057 AIRLINE/AIR C 08/16/18</t>
  </si>
  <si>
    <t>08/18/2018</t>
  </si>
  <si>
    <t>0010002418098</t>
  </si>
  <si>
    <t>PAYPAL *ALONSO 4029357733 REF# 10002418098 4029357733 08/17/18 840.00 US DOLLAR CONVERTED TO</t>
  </si>
  <si>
    <t>320153303SP</t>
  </si>
  <si>
    <t>GOGOINFLIGHT 877-350-0038 REF# 320153303SP INFLIGHTWIFI 08/16/18</t>
  </si>
  <si>
    <t>08/20/2018</t>
  </si>
  <si>
    <t>0000003720965</t>
  </si>
  <si>
    <t>Shell Canada C03720 MONTREAL REF# 00003720965 GAS STATION 08/17/18</t>
  </si>
  <si>
    <t>08/19/2018</t>
  </si>
  <si>
    <t>5YL1IIKN77K</t>
  </si>
  <si>
    <t>AMZN MKTP CA WWW.AMAZON.CA REF# 5YL1IIKN77K MERCHANDISE 08/19/18</t>
  </si>
  <si>
    <t>0024853058257</t>
  </si>
  <si>
    <t>APPLE STORE R248 R24 MONTREAL REF# 24853058257 ELECTRONICS STOR 08/19/18</t>
  </si>
  <si>
    <t>APPLE R248 SAINT CATHERIN</t>
  </si>
  <si>
    <t>9310663829</t>
  </si>
  <si>
    <t>1321 SAINT CATHERINE ST.</t>
  </si>
  <si>
    <t>H3G1P7</t>
  </si>
  <si>
    <t>APPLE COMPUTER INC</t>
  </si>
  <si>
    <t>STATIONNEMENT VILLE MONTREAL REF# 00000000000 514-868-37100 08/19/18</t>
  </si>
  <si>
    <t>08/21/2018</t>
  </si>
  <si>
    <t>BELL CANADA (OB) MONTREAL REF# 206935431 4163102355 08/20/18</t>
  </si>
  <si>
    <t>0085482988233</t>
  </si>
  <si>
    <t>ALLIED BOLT PRODUCTS LAKE SUCCESS NY REF# 85482988233 516-512-7600 08/20/18 224.00 US DOLLAR CONVERTED TO</t>
  </si>
  <si>
    <t>08/22/2018</t>
  </si>
  <si>
    <t>SHOPPER + INC. LACHINE REF# 208973455 5146315216 08/21/18</t>
  </si>
  <si>
    <t>0045165204000</t>
  </si>
  <si>
    <t>PAYPAL *SUPPLYHOUSE 6313932855 NY REF# 45165204 888-221-1161 08/22/18 388.47 US DOLLAR CONVERTED TO</t>
  </si>
  <si>
    <t>3040588345</t>
  </si>
  <si>
    <t>08/23/2018</t>
  </si>
  <si>
    <t>0060142140215</t>
  </si>
  <si>
    <t>DELTA AIR LINES ATLANTA US TKT# 00601421402150 AIRLINE/AIR C 08/23/18</t>
  </si>
  <si>
    <t>BIG FIVE TOURS AND E STUART US REF# G813/CUS#54 7722877995 08/23/18 45,873.00 US DOLLAR CONVERTED TO</t>
  </si>
  <si>
    <t>08/24/2018</t>
  </si>
  <si>
    <t>0037351968235</t>
  </si>
  <si>
    <t>UNIPAYMENT UNIPAYMEN DORVAL REF# 37351968235 TAXICAB &amp; LIMOUS 08/23/18</t>
  </si>
  <si>
    <t>9311796628</t>
  </si>
  <si>
    <t>2066C AVE CHARTIER</t>
  </si>
  <si>
    <t>H9P 1H2</t>
  </si>
  <si>
    <t>0019460709192</t>
  </si>
  <si>
    <t>KENYA VISA. KENYA VI LONDON REF# 19460709192 BUSINESS SERVICE 08/24/18 129.00 US DOLLAR CONVERTED TO</t>
  </si>
  <si>
    <t>WORLDPAY</t>
  </si>
  <si>
    <t>9453046419</t>
  </si>
  <si>
    <t>AA 0000</t>
  </si>
  <si>
    <t>WORLDPAY GLOBAL</t>
  </si>
  <si>
    <t>09/27/2018</t>
  </si>
  <si>
    <t>08/28/2018</t>
  </si>
  <si>
    <t>0142870112356</t>
  </si>
  <si>
    <t>Air Canada WINNIPEG TKT# 01428701123566 AIRLINE/AIR C 08/28/18</t>
  </si>
  <si>
    <t>0001757202700</t>
  </si>
  <si>
    <t>VOYAGES GAM SPS TRAV MONT-ROYAL REF# 017572027 514-344-8888 08/28/18</t>
  </si>
  <si>
    <t>0001757202800</t>
  </si>
  <si>
    <t>VOYAGES GAM SPS TRAV MONT-ROYAL REF# 017572028 514-344-8888 08/28/18</t>
  </si>
  <si>
    <t>08/29/2018</t>
  </si>
  <si>
    <t>0020200559300</t>
  </si>
  <si>
    <t>STAPLES.CA MISSISSAUGA REF# 202005593 9057371147 08/27/18</t>
  </si>
  <si>
    <t>DELIVERY CENTRE 99</t>
  </si>
  <si>
    <t>9305308414</t>
  </si>
  <si>
    <t>6275 NORTHWEST DR</t>
  </si>
  <si>
    <t>L4V1P6</t>
  </si>
  <si>
    <t>0099218800000</t>
  </si>
  <si>
    <t>CANADIAN CHAMBER OF OTTAWA REF# 992188 MEMBERSHIP CLUB 08/28/18</t>
  </si>
  <si>
    <t>08/31/2018</t>
  </si>
  <si>
    <t>08/30/2018</t>
  </si>
  <si>
    <t>426156872-1</t>
  </si>
  <si>
    <t>WWW.NEWEGG.COM 800-390-1119 REF# 426156872-1 ELECTRONICS 08/30/18</t>
  </si>
  <si>
    <t>09/04/2018</t>
  </si>
  <si>
    <t>OPSNT_DXRPM</t>
  </si>
  <si>
    <t>CERBANET.ORG CALGARY REF# OPSNT_DXRPM 4032184164 09/04/18</t>
  </si>
  <si>
    <t>STRIPE PAYMENTS CANADA LT</t>
  </si>
  <si>
    <t>9323032004</t>
  </si>
  <si>
    <t>1200 WATERFRONT CENTRE</t>
  </si>
  <si>
    <t>V6C3L6</t>
  </si>
  <si>
    <t>EJTN58016</t>
  </si>
  <si>
    <t>ESSO-DEPANNEUR 2000I STE-MARGUERITE REF# EJTN58016 GAS STATION 08/31/18</t>
  </si>
  <si>
    <t>09/05/2018</t>
  </si>
  <si>
    <t>JSAQ9HPR2</t>
  </si>
  <si>
    <t>EXPEDIA 737842666756 EXPEDIA.CA REF# JSAQ9HPR2 TRAVEL 09/05/18</t>
  </si>
  <si>
    <t>09/06/2018</t>
  </si>
  <si>
    <t>0007275926100</t>
  </si>
  <si>
    <t>VOYAGES GAM SPS TRAV MONT-ROYAL REF# 072759261 514-344-8888 09/06/18</t>
  </si>
  <si>
    <t>0572870335886</t>
  </si>
  <si>
    <t>AIR FRANCE MONT-ROYAL TKT# 05728703358862 AIRLINE/AIR C 09/05/18</t>
  </si>
  <si>
    <t>AIR FRANCE BSP</t>
  </si>
  <si>
    <t>9590164604</t>
  </si>
  <si>
    <t>H3A3A3</t>
  </si>
  <si>
    <t>AIR FRANCE</t>
  </si>
  <si>
    <t>0085482988249</t>
  </si>
  <si>
    <t>ALLIED BOLT PRODUCTS LAKE SUCCESS NY REF# 85482988249 516-512-7600 09/05/18 1,150.00 US DOLLAR CONVERTED TO</t>
  </si>
  <si>
    <t>K4J7P7TLT</t>
  </si>
  <si>
    <t>EXPEDIA 737846215709 EXPEDIA.CA REF# K4J7P7TLT TRAVEL 09/05/18</t>
  </si>
  <si>
    <t>09/07/2018</t>
  </si>
  <si>
    <t>0573057354892</t>
  </si>
  <si>
    <t>AIR FRANCE MONT-ROYAL TKT# 05730573548921 AIRLINE/AIR C 09/06/18</t>
  </si>
  <si>
    <t>09/08/2018</t>
  </si>
  <si>
    <t>CANADA TIRE DECARIE MONTREAL REF# 691004 8669128777 09/07/18</t>
  </si>
  <si>
    <t>0000646604000</t>
  </si>
  <si>
    <t>WESTIN HUNTSVILLE HUNTSVILLE AL FOL# 00646604 LODGING 09/08/18</t>
  </si>
  <si>
    <t>THE WESTIN HUNTSVILLE</t>
  </si>
  <si>
    <t>4013276464</t>
  </si>
  <si>
    <t>6800 GOVERNORS WEST NW</t>
  </si>
  <si>
    <t>HUNTSVILLE</t>
  </si>
  <si>
    <t>35806</t>
  </si>
  <si>
    <t>09/11/2018</t>
  </si>
  <si>
    <t>09/10/2018</t>
  </si>
  <si>
    <t>0084105800000</t>
  </si>
  <si>
    <t>BEATRICE RISTORANTE MONTREAL REF# 841058 RESTAURANT 09/10/18</t>
  </si>
  <si>
    <t>STATIONNEMENT VILLE MONTREAL REF# 00000000000 514-868-37100 09/10/18</t>
  </si>
  <si>
    <t>09/12/2018</t>
  </si>
  <si>
    <t>GIBBY'S RESTAURANT - MONTREAL REF# 00000000000 RESTAURANT 09/11/18</t>
  </si>
  <si>
    <t>GIBBY'S</t>
  </si>
  <si>
    <t>9310789178</t>
  </si>
  <si>
    <t>298 PLACE D'YOUVILLE</t>
  </si>
  <si>
    <t>H2Y2B6</t>
  </si>
  <si>
    <t>GIBBY'S RESTAURANT INC</t>
  </si>
  <si>
    <t>09/13/2018</t>
  </si>
  <si>
    <t>ISE MAGAZINE ONLINE SCHAUMBURG IL REF# 00000000000 7737543250 09/12/18 100.00 US DOLLAR CONVERTED TO</t>
  </si>
  <si>
    <t>09/14/2018</t>
  </si>
  <si>
    <t>PHARMAPRIX #0018 MONTREAL REF# 200628826 5147391758 09/13/18</t>
  </si>
  <si>
    <t>09/15/2018</t>
  </si>
  <si>
    <t>PHARMAPRIX #0018 MONTREAL REF# 200628826 5147391758 09/14/18</t>
  </si>
  <si>
    <t>09/17/2018</t>
  </si>
  <si>
    <t>ROTISSERIE ST HUBERT SAINT-JEROME REF# 00000000000 4502242555 0 09/15/18</t>
  </si>
  <si>
    <t>ROT 246 PORTE DU NORD</t>
  </si>
  <si>
    <t>9310903308</t>
  </si>
  <si>
    <t>960AUTORT.DES LAURENTIDES</t>
  </si>
  <si>
    <t>ST-JEROME</t>
  </si>
  <si>
    <t>J5L2S4</t>
  </si>
  <si>
    <t>ROTISSERIE ST-HUBERT</t>
  </si>
  <si>
    <t>09/16/2018</t>
  </si>
  <si>
    <t>0000003081941</t>
  </si>
  <si>
    <t>Shell Canada C03081 MONT-ROYAL REF# 00003081941 GAS STATION 09/16/18</t>
  </si>
  <si>
    <t>09/18/2018</t>
  </si>
  <si>
    <t>0010733476000</t>
  </si>
  <si>
    <t>TMF*MOTLEY.FOOL.COM 855-695-3665 VA REF# 10733476 855-695-3665 09/17/18 199.00 US DOLLAR CONVERTED TO</t>
  </si>
  <si>
    <t>MOTLEY FOOL LLC/ FOOL.COM</t>
  </si>
  <si>
    <t>4450208293</t>
  </si>
  <si>
    <t>2000 DUKE ST</t>
  </si>
  <si>
    <t>ALEXANDRIA</t>
  </si>
  <si>
    <t>VA</t>
  </si>
  <si>
    <t>22314-6101</t>
  </si>
  <si>
    <t>0020148600000</t>
  </si>
  <si>
    <t>MAIN FLORIST INC MONTREAL REF# 201486 FLORIST 09/14/18</t>
  </si>
  <si>
    <t>09/19/2018</t>
  </si>
  <si>
    <t>XEKE9LRWFRF</t>
  </si>
  <si>
    <t>BB *CFTAU MISSISSAUGA REF# XEKE9LRWFRF 888-468-9966 09/18/18</t>
  </si>
  <si>
    <t>PENDING</t>
  </si>
  <si>
    <t>9302676052</t>
  </si>
  <si>
    <t>STE 110</t>
  </si>
  <si>
    <t>L5V1N3</t>
  </si>
  <si>
    <t>BLACKBAUD</t>
  </si>
  <si>
    <t>0011106581826</t>
  </si>
  <si>
    <t>WESTMOUNT PUBLIC SEC WESTMOUNT REF# 11106581826 PARKING LOT &amp; GA 09/18/18</t>
  </si>
  <si>
    <t>CANADA TIRE DECARIE MONTREAL REF# 691004 8669128777 09/18/18</t>
  </si>
  <si>
    <t>0085482988262</t>
  </si>
  <si>
    <t>ALLIED BOLT PRODUCTS LAKE SUCCESS NY REF# 85482988262 516-512-7600 09/18/18 350.00 US DOLLAR CONVERTED TO</t>
  </si>
  <si>
    <t>09/20/2018</t>
  </si>
  <si>
    <t>2E8YD4Y24CM</t>
  </si>
  <si>
    <t>AMZN MKTP CA WWW.AMAZON.CA REF# 2E8YD4Y24CM MERCHANDISE 09/19/18</t>
  </si>
  <si>
    <t>5H39D4K9SRG</t>
  </si>
  <si>
    <t>AMZN MKTP CA WWW.AMAZON.CA REF# 5H39D4K9SRG MERCHANDISE 09/19/18</t>
  </si>
  <si>
    <t>25D4NO89ERL</t>
  </si>
  <si>
    <t>AMZN MKTP CA WWW.AMAZON.CA REF# 25D4NO89ERL MERCHANDISE 09/19/18</t>
  </si>
  <si>
    <t>BELL CANADA (OB) MONTREAL REF# 206935431 4163102355 09/18/18</t>
  </si>
  <si>
    <t>0142100761377</t>
  </si>
  <si>
    <t>AIR CANADA WINNIPEG TKT# 0142100761377 AIRLINE/AIR C 09/18/18</t>
  </si>
  <si>
    <t>09/21/2018</t>
  </si>
  <si>
    <t>MNB8GZZ7VQA</t>
  </si>
  <si>
    <t>ITUNES.COM/BILL TORONTO REF# MNB8GZZ7VQA DIRECT MKTG INTE 09/20/18</t>
  </si>
  <si>
    <t>ITUNES.COM/BILL</t>
  </si>
  <si>
    <t>9302057691</t>
  </si>
  <si>
    <t>7495 BIRCHMOUNT RD</t>
  </si>
  <si>
    <t>MARKHAM</t>
  </si>
  <si>
    <t>L3R5G2</t>
  </si>
  <si>
    <t>0018940600000</t>
  </si>
  <si>
    <t>MAIN FLORIST INC MONTREAL REF# 189406 FLORIST 09/20/18</t>
  </si>
  <si>
    <t>09/23/2018</t>
  </si>
  <si>
    <t>09/22/2018</t>
  </si>
  <si>
    <t>0084313900000</t>
  </si>
  <si>
    <t>ESTIATORIO MILOS MONTREAL REF# 843139 RESTAURANT 09/22/18</t>
  </si>
  <si>
    <t>RESTAURANT MILOS</t>
  </si>
  <si>
    <t>9310745808</t>
  </si>
  <si>
    <t>5357 PARC AVE</t>
  </si>
  <si>
    <t>H2V4G9</t>
  </si>
  <si>
    <t>09/24/2018</t>
  </si>
  <si>
    <t>STATIONNEMENT VILLE MONTREAL REF# 00000000000 514-868-37100 09/22/18</t>
  </si>
  <si>
    <t>0010377503800</t>
  </si>
  <si>
    <t>ROYAL PHOTO MONTREAL REF# 103775038 5142731723 09/23/18</t>
  </si>
  <si>
    <t>ROYAL PHOTO</t>
  </si>
  <si>
    <t>9314745366</t>
  </si>
  <si>
    <t>5946</t>
  </si>
  <si>
    <t>CAMERA AND PHOTOGRAPHIC SUPPLY STORES</t>
  </si>
  <si>
    <t>2106 BOUL ROSEMONT</t>
  </si>
  <si>
    <t>H2G1T4</t>
  </si>
  <si>
    <t>RESTAURANT VAGO 1098 WESTMOUNT REF# 11106581826 RESTAURANT 09/23/18</t>
  </si>
  <si>
    <t>09/25/2018</t>
  </si>
  <si>
    <t>ARCHIBALD DORVAL REF# 00000000000 514-687-99770 09/24/18</t>
  </si>
  <si>
    <t>ARCHIBALD AEROPORT DE MON</t>
  </si>
  <si>
    <t>9311562210</t>
  </si>
  <si>
    <t>975 BOUL ROMEO-VACHON</t>
  </si>
  <si>
    <t>LES MICROBRASSERIES ARCHI</t>
  </si>
  <si>
    <t>0009246720000</t>
  </si>
  <si>
    <t>DUTY FREE MTL INT'L ST-LAURENT REF# 0924672 DUTY-FREE STORE 09/24/18</t>
  </si>
  <si>
    <t>DUTY FREE MONTREAL INT</t>
  </si>
  <si>
    <t>9310604518</t>
  </si>
  <si>
    <t>975 ROMEO VACHON NORD</t>
  </si>
  <si>
    <t>H4Y1H4</t>
  </si>
  <si>
    <t>AERRIANTA INT'L N.A. INC</t>
  </si>
  <si>
    <t>09/26/2018</t>
  </si>
  <si>
    <t>RECEPTION GK "PEKIN" MINSK REF# 00000000000 LODGING 09/25/18</t>
  </si>
  <si>
    <t>RECEPTION GK "PEKIN" BPSB</t>
  </si>
  <si>
    <t>9710018912</t>
  </si>
  <si>
    <t>KRASNOARMEYSKAYA,36</t>
  </si>
  <si>
    <t>MINSK</t>
  </si>
  <si>
    <t>220030</t>
  </si>
  <si>
    <t>BLR</t>
  </si>
  <si>
    <t>BYN</t>
  </si>
  <si>
    <t>10/28/2018</t>
  </si>
  <si>
    <t>CAFE GK "PEKIN" BPSB MINSK REF# 00000000000 RESTAURANT 09/26/18 64.50 BELARUS CONVERTED TO</t>
  </si>
  <si>
    <t>CAFE GK "PEKIN" BPSB</t>
  </si>
  <si>
    <t>9710018896</t>
  </si>
  <si>
    <t>EXPEDIA 737846215709 EXPEDIA.CA REF# K4J7P7TLT TRAVEL AGENCY 09/27/18</t>
  </si>
  <si>
    <t>09/28/2018</t>
  </si>
  <si>
    <t>2OKEAK6DSGH</t>
  </si>
  <si>
    <t>AMAZON.COM*MT7MA7V91 AMZN.COM/BILL WA REF# 2OKEAK6DSGH MERCHANDISE 09/26/18 23.46 US DOLLAR CONVERTED TO</t>
  </si>
  <si>
    <t>AMAZON.COM LLC</t>
  </si>
  <si>
    <t>5466701836</t>
  </si>
  <si>
    <t>1516 2ND AVE</t>
  </si>
  <si>
    <t>98101-1543</t>
  </si>
  <si>
    <t>09/29/2018</t>
  </si>
  <si>
    <t>0083079867200</t>
  </si>
  <si>
    <t>PREMIER FARNELL Prem MISSISSAUGA REF# 830798672 canada.newark 09/28/18</t>
  </si>
  <si>
    <t>0011106581827</t>
  </si>
  <si>
    <t>ETIREX 204753919 TORONTO REF# 11106581827 INDUSTRIAL SUPPL 09/28/18</t>
  </si>
  <si>
    <t>ETIREX</t>
  </si>
  <si>
    <t>9306169948</t>
  </si>
  <si>
    <t>100 KING ST W, 1ST CANADIAN PL. SUITE 66</t>
  </si>
  <si>
    <t>M5X1B8</t>
  </si>
  <si>
    <t>10/01/2018</t>
  </si>
  <si>
    <t>0000003720941</t>
  </si>
  <si>
    <t>Shell Canada C03720 MONTREAL REF# 00003720941 GAS STATION 09/28/18</t>
  </si>
  <si>
    <t>STATIONNEMENT VILLE MONTREAL REF# 00000000000 514-868-37100 09/29/18</t>
  </si>
  <si>
    <t>RECEPTION GK "PEKIN" MINSK REF# 00000000000 LODGING 09/28/18</t>
  </si>
  <si>
    <t>10/02/2018</t>
  </si>
  <si>
    <t>0020117200000</t>
  </si>
  <si>
    <t>MAIN FLORIST INC MONTREAL REF# 201172 FLORIST 10/01/18</t>
  </si>
  <si>
    <t>10/03/2018</t>
  </si>
  <si>
    <t>SHOPPER + INC. LACHINE REF# 208973455 5146315216 10/02/18</t>
  </si>
  <si>
    <t>CANADA TIRE DECARIE MONTREAL REF# 691004 8669128777 10/02/18</t>
  </si>
  <si>
    <t>10/04/2018</t>
  </si>
  <si>
    <t>BUREAU EN GROS #144 MONTREAL REF# 102643351 9057371147 10/03/18</t>
  </si>
  <si>
    <t>10/05/2018</t>
  </si>
  <si>
    <t>278IA0IRPC1</t>
  </si>
  <si>
    <t>IN *BRISTOL ELECTRON TREVOR WI REF# 278IA0IRPC1 2628622353 10/05/18 1,460.00 US DOLLAR CONVERTED TO</t>
  </si>
  <si>
    <t>10/06/2018</t>
  </si>
  <si>
    <t>CAPE GRACE HOTEL BAS CAPE TOWN REF# 00000000000 LODGING 10/06/18</t>
  </si>
  <si>
    <t>CAPE GRACE HOTEL &amp; RESTA</t>
  </si>
  <si>
    <t>9680142312</t>
  </si>
  <si>
    <t>PO BOX 51387</t>
  </si>
  <si>
    <t>CAPE TOWN</t>
  </si>
  <si>
    <t>08002</t>
  </si>
  <si>
    <t>ZAF</t>
  </si>
  <si>
    <t>ZAR</t>
  </si>
  <si>
    <t>10/08/2018</t>
  </si>
  <si>
    <t>0162871867801</t>
  </si>
  <si>
    <t>UNITED AIRLINES INC CANADA TKT# 0162871867801 AIRLINE/AIR C 10/05/18</t>
  </si>
  <si>
    <t>UNITED AIRLINES</t>
  </si>
  <si>
    <t>9302700076</t>
  </si>
  <si>
    <t>UNITED CONTINENTAL HOLDINGS</t>
  </si>
  <si>
    <t>UNITED</t>
  </si>
  <si>
    <t>COMPANY GARDENS REST TAMBOERSKLOOF REF# 00000000000 RESTAURANT 10/06/18 200.00 ZA RAND CONVERTED TO</t>
  </si>
  <si>
    <t>THE COMPANY GARDENS RESTA</t>
  </si>
  <si>
    <t>9681696316</t>
  </si>
  <si>
    <t>1 MALAN STREET</t>
  </si>
  <si>
    <t>TAMBOERSKLOOF</t>
  </si>
  <si>
    <t>08001</t>
  </si>
  <si>
    <t>10/09/2018</t>
  </si>
  <si>
    <t>0003444090300</t>
  </si>
  <si>
    <t>VOYAGES GAM SPS TRAV MONT-ROYAL REF# 034440903 514-344-8888 10/09/18</t>
  </si>
  <si>
    <t>THE POT LUCK CLUB SALT RIVER REF# 00000000000 RESTAURANT 10/08/18 1,444.16 ZA RAND CONVERTED TO</t>
  </si>
  <si>
    <t>THE POTLUCK CLUB</t>
  </si>
  <si>
    <t>9681559183</t>
  </si>
  <si>
    <t>375 ALBERT ROAD THE OLD BISCU</t>
  </si>
  <si>
    <t>SALT RIVER</t>
  </si>
  <si>
    <t>07925</t>
  </si>
  <si>
    <t>10/10/2018</t>
  </si>
  <si>
    <t>0002532428100</t>
  </si>
  <si>
    <t>VOYAGES GAM SPS TRAV MONT-ROYAL REF# 025324281 514-344-8888 10/10/18</t>
  </si>
  <si>
    <t>0142871867851</t>
  </si>
  <si>
    <t>Air Canada WINNIPEG TKT# 01428718678516 AIRLINE/AIR C 10/10/18</t>
  </si>
  <si>
    <t>VICTORIA &amp; ALFRED HO CAPE TOWN REF# 00000000000 LODGING 10/09/18</t>
  </si>
  <si>
    <t>VICTORIA &amp; ALFRED HOTEL</t>
  </si>
  <si>
    <t>9680122082</t>
  </si>
  <si>
    <t>P.O. BOX 50050</t>
  </si>
  <si>
    <t>10/13/2018</t>
  </si>
  <si>
    <t>10/12/2018</t>
  </si>
  <si>
    <t>PHARMAPRIX #0018 MONTREAL REF# 200628826 5147391758 10/12/18</t>
  </si>
  <si>
    <t>10/16/2018</t>
  </si>
  <si>
    <t>10/15/2018</t>
  </si>
  <si>
    <t>0010004117959</t>
  </si>
  <si>
    <t>PAYPAL * 4029357733 NE REF# 10004117959 4029357733 10/15/18 118.00 US DOLLAR CONVERTED TO</t>
  </si>
  <si>
    <t>10/22/2018</t>
  </si>
  <si>
    <t>10/21/2018</t>
  </si>
  <si>
    <t>RORO CHINESE RESTAUR NAIROBI REF# 00000000000 RESTAURANT 10/21/18 21.00 US DOLLAR CONVERTED TO</t>
  </si>
  <si>
    <t>RORO CHINESE RESTAURANT NAIROBI</t>
  </si>
  <si>
    <t>8201816600</t>
  </si>
  <si>
    <t>UNK</t>
  </si>
  <si>
    <t>OLE SERENI NAIROBI REF# 00000000000 LODGING 10/21/18 55.88 US DOLLAR CONVERTED TO</t>
  </si>
  <si>
    <t>OLE SERENI NAIROBI</t>
  </si>
  <si>
    <t>8204810600</t>
  </si>
  <si>
    <t>10/25/2018</t>
  </si>
  <si>
    <t>3WBBMET1DGW</t>
  </si>
  <si>
    <t>AMZN MKTP CA*M89W51T WWW.AMAZON.CA REF# 3WBBMET1DGW MERCHANDISE 10/25/18</t>
  </si>
  <si>
    <t>10/26/2018</t>
  </si>
  <si>
    <t>0000000706985</t>
  </si>
  <si>
    <t>Shell Canada C00706 MONTREAL REF# 00000706985 GAS STATION 10/25/18</t>
  </si>
  <si>
    <t>11/27/2018</t>
  </si>
  <si>
    <t>5EMAFFFJBAS</t>
  </si>
  <si>
    <t>AMZN MKTP CA*M86QN4J WWW.AMAZON.CA REF# 5EMAFFFJBAS MERCHANDISE 10/25/18</t>
  </si>
  <si>
    <t>10/27/2018</t>
  </si>
  <si>
    <t>ORZEP7FKCMP</t>
  </si>
  <si>
    <t>AMAZON PRIME AMZN.COM/BILL WA REF# ORZEP7FKCMP SHIPPINGCLUB 10/26/18 12.99 US DOLLAR CONVERTED TO</t>
  </si>
  <si>
    <t>1C0GYEC78ZQ</t>
  </si>
  <si>
    <t>AMZN MKTP CA*M82FF4A WWW.AMAZON.CA REF# 1C0GYEC78ZQ MERCHANDISE 10/26/18</t>
  </si>
  <si>
    <t>CORP CANADA/7145755 OTTAWA REF# 206083166 18006226232 10/26/18</t>
  </si>
  <si>
    <t>10/30/2018</t>
  </si>
  <si>
    <t>10/29/2018</t>
  </si>
  <si>
    <t>0010004839887</t>
  </si>
  <si>
    <t>PAYPAL *SALES 4029357733 REF# 10004839887 4029357733 10/29/18 13.25 US DOLLAR CONVERTED TO</t>
  </si>
  <si>
    <t>6047821111</t>
  </si>
  <si>
    <t>OBBRI3574YK</t>
  </si>
  <si>
    <t>AMZN MKTP US*M86P571 AMZN.COM/BILL WA REF# OBBRI3574YK BOOK STORES 10/30/18 167.56 US DOLLAR CONVERTED TO</t>
  </si>
  <si>
    <t>11/03/2018</t>
  </si>
  <si>
    <t>11/02/2018</t>
  </si>
  <si>
    <t>CANADA TIRE DECARIE MONTREAL REF# 691004 8669128777 11/02/18</t>
  </si>
  <si>
    <t>0030309100000</t>
  </si>
  <si>
    <t>CANADIAN CHAMBER OF OTTAWA REF# 303091 MEMBERSHIP CLUB 11/02/18</t>
  </si>
  <si>
    <t>11/06/2018</t>
  </si>
  <si>
    <t>11/05/2018</t>
  </si>
  <si>
    <t>0085482988310</t>
  </si>
  <si>
    <t>ALLIED BOLT PRODUCTS LAKE SUCCESS NY REF# 85482988310 516-512-7600 11/05/18 1,100.00 US DOLLAR CONVERTED TO</t>
  </si>
  <si>
    <t>CPC SCP/000032092437 OTTAWA REF# 206151708 8002671592 11/05/18</t>
  </si>
  <si>
    <t>0088939300000</t>
  </si>
  <si>
    <t>BATON ROUGE MONTREAL REF# 889393 RESTAURANT 11/05/18</t>
  </si>
  <si>
    <t>BATON ROUGE DECARIE</t>
  </si>
  <si>
    <t>9310148177</t>
  </si>
  <si>
    <t>5385 DES JOCKEYS</t>
  </si>
  <si>
    <t>H4P2T8</t>
  </si>
  <si>
    <t>IMVESCOR INC.</t>
  </si>
  <si>
    <t>11/07/2018</t>
  </si>
  <si>
    <t>0013375100000</t>
  </si>
  <si>
    <t>CANADIAN CHAMBER OF OTTAWA REF# 133751 MEMBERSHIP CLUB 11/06/18</t>
  </si>
  <si>
    <t>6HHZWPNE9G8</t>
  </si>
  <si>
    <t>AMZN MKTP CA*M87J45B WWW.AMAZON.CA REF# 6HHZWPNE9G8 MERCHANDISE 11/06/18</t>
  </si>
  <si>
    <t>11/08/2018</t>
  </si>
  <si>
    <t>PHARMAPRIX #0018 MONTREAL REF# 200628826 5147391758 11/07/18</t>
  </si>
  <si>
    <t>0010005318318</t>
  </si>
  <si>
    <t>GLOBALSCALE 7146329239 CA REF# 10005318318 7146329239 11/07/18 1,055.58 US DOLLAR CONVERTED TO</t>
  </si>
  <si>
    <t>GLOBALSCALE</t>
  </si>
  <si>
    <t>6545915407</t>
  </si>
  <si>
    <t>1200 N. VAN BUREN STREET SUITE #D</t>
  </si>
  <si>
    <t>ANAHEIM</t>
  </si>
  <si>
    <t>92807</t>
  </si>
  <si>
    <t>3UG4K3O1OQ3</t>
  </si>
  <si>
    <t>AMZN MKTP CA*M85AJ38 WWW.AMAZON.CA REF# 3UG4K3O1OQ3 MERCHANDISE 11/07/18</t>
  </si>
  <si>
    <t>11/10/2018</t>
  </si>
  <si>
    <t>11/09/2018</t>
  </si>
  <si>
    <t>0014735081000</t>
  </si>
  <si>
    <t>SGS RUTHERFORD NJ REF# 14735081 2015083162 11/09/18 930.00 US DOLLAR CONVERTED TO</t>
  </si>
  <si>
    <t>1ZOGPG6565Z</t>
  </si>
  <si>
    <t>AMZN MKTP CA*M86IQ46 WWW.AMAZON.CA REF# 1ZOGPG6565Z MERCHANDISE 11/09/18</t>
  </si>
  <si>
    <t>0021105178314</t>
  </si>
  <si>
    <t>CODINO NEW YORK NY REF# 21105178314 RESTAURANT 11/09/18 186.14 US DOLLAR CONVERTED TO</t>
  </si>
  <si>
    <t>CODINO</t>
  </si>
  <si>
    <t>2316533058</t>
  </si>
  <si>
    <t>62 CARMINE ST</t>
  </si>
  <si>
    <t>0000095190000</t>
  </si>
  <si>
    <t>SUNOCO 0042338401 00 SLOATSBURG NY REF# 00095190 845-753-5661 11/09/18 74.98 US DOLLAR CONVERTED TO</t>
  </si>
  <si>
    <t>SUNOCO INSIDE SALES</t>
  </si>
  <si>
    <t>4423717859</t>
  </si>
  <si>
    <t>8020 PARK LANE</t>
  </si>
  <si>
    <t>DALLAS</t>
  </si>
  <si>
    <t>75231</t>
  </si>
  <si>
    <t>SUNOCO</t>
  </si>
  <si>
    <t>11/11/2018</t>
  </si>
  <si>
    <t>0030020000000</t>
  </si>
  <si>
    <t>SANT AMBROEUS WEST 4 NEW YORK NY REF# 30020 259 WEST 4TH STR 11/10/18 80.59 US DOLLAR CONVERTED TO</t>
  </si>
  <si>
    <t>SANT AMBROEUS WEST 4</t>
  </si>
  <si>
    <t>6311561526</t>
  </si>
  <si>
    <t>259 W 4TH ST</t>
  </si>
  <si>
    <t>10014-3205</t>
  </si>
  <si>
    <t>FOCACCIA FIORENTINA</t>
  </si>
  <si>
    <t>0099999998315</t>
  </si>
  <si>
    <t>CAMPERDOWN ELM 00000 BROOKLYN NY REF# 99999998315 3472944786 11/10/18 442.05 US DOLLAR CONVERTED TO</t>
  </si>
  <si>
    <t>CAMPERDOWN ELM</t>
  </si>
  <si>
    <t>2315840181</t>
  </si>
  <si>
    <t>441 7TH AVENUE</t>
  </si>
  <si>
    <t>BROOKLYN</t>
  </si>
  <si>
    <t>11215</t>
  </si>
  <si>
    <t>11/12/2018</t>
  </si>
  <si>
    <t>0054988300000</t>
  </si>
  <si>
    <t>DREAM DOWNTOWN NEW YORK NY FOL# 50756090 LODGING 11/11/18</t>
  </si>
  <si>
    <t>DREAM DOWNTOWN</t>
  </si>
  <si>
    <t>1310570916</t>
  </si>
  <si>
    <t>355 WEST 16TH STREET</t>
  </si>
  <si>
    <t>10011</t>
  </si>
  <si>
    <t>VIKRAM CHATWAL HOTELS</t>
  </si>
  <si>
    <t>DREAM</t>
  </si>
  <si>
    <t>N0065617484</t>
  </si>
  <si>
    <t>MAPLEFIELDS * CHAMPLAIN NY REF# N0065617484 GAS STATION 11/11/18 84.28 US DOLLAR CONVERTED TO</t>
  </si>
  <si>
    <t>MAPLEFIELDS IRVING 85077</t>
  </si>
  <si>
    <t>6318257268</t>
  </si>
  <si>
    <t>3 SPIEGEL DR</t>
  </si>
  <si>
    <t>CHAMPLAIN</t>
  </si>
  <si>
    <t>12919</t>
  </si>
  <si>
    <t>11/14/2018</t>
  </si>
  <si>
    <t>DREAM DOWNTOWN NEW YORK NY FOL# 00005045 LODGING 11/14/18</t>
  </si>
  <si>
    <t>123S2ZN6TD3</t>
  </si>
  <si>
    <t>AMZN MKTP CA*M829Z59 WWW.AMAZON.CA REF# 123S2ZN6TD3 MERCHANDISE 11/14/18</t>
  </si>
  <si>
    <t>11/15/2018</t>
  </si>
  <si>
    <t>45VZQA0WSBH</t>
  </si>
  <si>
    <t>AMZN MKTP CA*M870P89 WWW.AMAZON.CA REF# 45VZQA0WSBH MERCHANDISE 11/14/18</t>
  </si>
  <si>
    <t>0000000706939</t>
  </si>
  <si>
    <t>Shell Canada C00706 MONTREAL REF# 00000706939 GAS STATION 11/14/18</t>
  </si>
  <si>
    <t>11/16/2018</t>
  </si>
  <si>
    <t>0094400001700</t>
  </si>
  <si>
    <t>QUEST COMPONENTS INC CITY OF INDUSTR CA REF# 944000017 0 8004454720 11/15/18 50.00 US DOLLAR CONVERTED TO</t>
  </si>
  <si>
    <t>11/17/2018</t>
  </si>
  <si>
    <t>BELL CANADA (OB) MONTREAL REF# 206935431 4163102355 11/16/18</t>
  </si>
  <si>
    <t>11/18/2018</t>
  </si>
  <si>
    <t>0011106581832</t>
  </si>
  <si>
    <t>WESTMOUNT PUBLIC SEC WESTMOUNT REF# 11106581832 PARKING LOT &amp; GA 11/17/18</t>
  </si>
  <si>
    <t>11/19/2018</t>
  </si>
  <si>
    <t>0000000706945</t>
  </si>
  <si>
    <t>Shell Canada C00706 MONTREAL REF# 00000706945 GAS STATION 11/16/18</t>
  </si>
  <si>
    <t>STATIONNEMENT VILLE MONTREAL REF# 00000000000 514-868-37100 11/18/18</t>
  </si>
  <si>
    <t>11/20/2018</t>
  </si>
  <si>
    <t>324IA0J3ZCD</t>
  </si>
  <si>
    <t>IN *BRISTOL ELECTRON TREVOR WI REF# 324IA0J3ZCD 2628622353 11/20/18 176.00 US DOLLAR CONVERTED TO</t>
  </si>
  <si>
    <t>RISTORANTE BIS MONTREAL REF# 00000000000 514-866-32340 11/19/18</t>
  </si>
  <si>
    <t>BIS RISTORANTE</t>
  </si>
  <si>
    <t>9310038956</t>
  </si>
  <si>
    <t>1229 RUE DE LA MONTAGNE</t>
  </si>
  <si>
    <t>H3G1Z2</t>
  </si>
  <si>
    <t>0021105188324</t>
  </si>
  <si>
    <t>INTER-POWER GROUP SAINT-LAURENT REF# 21105188324 MISC REPAIR SHOP 11/19/18</t>
  </si>
  <si>
    <t>INTER-POWER GROUP</t>
  </si>
  <si>
    <t>9311747399</t>
  </si>
  <si>
    <t>7699</t>
  </si>
  <si>
    <t>MISCELLANEOUS REPAIR SHOPS AND RELATED S</t>
  </si>
  <si>
    <t>2431 RUE GUENETTE</t>
  </si>
  <si>
    <t>H4R 2E9</t>
  </si>
  <si>
    <t>11/21/2018</t>
  </si>
  <si>
    <t>0143150451921</t>
  </si>
  <si>
    <t>Air Canada WINNIPEG TKT# 01431504519211 AIRLINE/AIR C 11/21/18</t>
  </si>
  <si>
    <t>11/22/2018</t>
  </si>
  <si>
    <t>0003936112800</t>
  </si>
  <si>
    <t>VOYAGES GAM SPS TRAV MONT-ROYAL REF# 039361128 514-344-8888 11/22/18</t>
  </si>
  <si>
    <t>0000430011211</t>
  </si>
  <si>
    <t>SOFITEL MONTREAL MONTREAL FOL# 230519982 LODGING 11/21/18</t>
  </si>
  <si>
    <t>0005720001000</t>
  </si>
  <si>
    <t>CHIP 1 EXCHANGE USA LAKE FOREST CA REF# 05720001 949-589-5400 11/21/18 623.50 US DOLLAR CONVERTED TO</t>
  </si>
  <si>
    <t>CHIP 1 EXCHANGE USA INC</t>
  </si>
  <si>
    <t>2540864188</t>
  </si>
  <si>
    <t>25652 COMMERCENTRE DR</t>
  </si>
  <si>
    <t>LAKE FOREST</t>
  </si>
  <si>
    <t>92630</t>
  </si>
  <si>
    <t>0084967900000</t>
  </si>
  <si>
    <t>BEATRICE RISTORANTE MONTREAL REF# 849679 RESTAURANT 11/21/18</t>
  </si>
  <si>
    <t>11/24/2018</t>
  </si>
  <si>
    <t>0010340198100</t>
  </si>
  <si>
    <t>GRAZIELLA MONTREAL REF# 103401981 5148760116 11/22/18</t>
  </si>
  <si>
    <t>RESTAURANT GRAZIELLA</t>
  </si>
  <si>
    <t>9310559167</t>
  </si>
  <si>
    <t>5813</t>
  </si>
  <si>
    <t>DRINKING PLACES (ALCOHOLIC BEVERAGES) -</t>
  </si>
  <si>
    <t>116 RUE MCGILL</t>
  </si>
  <si>
    <t>H2Y2E5</t>
  </si>
  <si>
    <t>0143150452046</t>
  </si>
  <si>
    <t>Air Canada WINNIPEG TKT# 01431504520460 AIRLINE/AIR C 11/24/18</t>
  </si>
  <si>
    <t>0143150452047</t>
  </si>
  <si>
    <t>Air Canada WINNIPEG TKT# 01431504520471 AIRLINE/AIR C 11/24/18</t>
  </si>
  <si>
    <t>11/23/2018</t>
  </si>
  <si>
    <t>0080619000000</t>
  </si>
  <si>
    <t>ESTIATORIO MILOS MONTREAL REF# 806190 RESTAURANT 11/23/18</t>
  </si>
  <si>
    <t>11/26/2018</t>
  </si>
  <si>
    <t>0005153930400</t>
  </si>
  <si>
    <t>VOYAGES GAM SPS TRAV MONT-ROYAL REF# 051539304 514-344-8888 11/26/18</t>
  </si>
  <si>
    <t>12/27/2018</t>
  </si>
  <si>
    <t>0000000706959</t>
  </si>
  <si>
    <t>Shell Canada C00706 MONTREAL REF# 00000706959 GAS STATION 11/22/18</t>
  </si>
  <si>
    <t>7JLS2UA4JGG</t>
  </si>
  <si>
    <t>AMAZON PRIME AMZN.COM/BILL WA REF# 7JLS2UA4JGG SHIPPINGCLUB 11/26/18 12.99 US DOLLAR CONVERTED TO</t>
  </si>
  <si>
    <t>OPSNT_E3GGF</t>
  </si>
  <si>
    <t>SP * LAPTOPPARTS.CA ALEXANDRIA REF# OPSNT_E3GGF 8009344202 11/27/18</t>
  </si>
  <si>
    <t>11/28/2018</t>
  </si>
  <si>
    <t>0061317900000</t>
  </si>
  <si>
    <t>CANADIAN CHAMBER OF OTTAWA REF# 613179 MEMBERSHIP CLUB 11/27/18</t>
  </si>
  <si>
    <t>11/29/2018</t>
  </si>
  <si>
    <t>AIR CANADA WINNIPEG TKT# 0143150452046 AIRLINE/AIR C 11/27/18</t>
  </si>
  <si>
    <t>AIR CANADA WINNIPEG TKT# 0143150452047 AIRLINE/AIR C 11/27/18</t>
  </si>
  <si>
    <t>24T4J24OANV</t>
  </si>
  <si>
    <t>AMAZON.CA*M08165GB1 AMAZON.CA REF# 24T4J24OANV MERCHANDISE 11/28/18</t>
  </si>
  <si>
    <t>11/30/2018</t>
  </si>
  <si>
    <t>0095200007200</t>
  </si>
  <si>
    <t>QUEST COMPONENTS INC CITY OF INDUSTR CA REF# 952000072 0 8004454720 11/29/18 140.56 US DOLLAR CONVERTED TO</t>
  </si>
  <si>
    <t>336040543-1</t>
  </si>
  <si>
    <t>WWW.NEWEGG.COM 800-390-1119 REF# 336040543-1 ELECTRONICS 11/30/18</t>
  </si>
  <si>
    <t>CANADA TIRE DECARIE MONTREAL REF# 691004 8669128777 11/29/18</t>
  </si>
  <si>
    <t>12/03/2018</t>
  </si>
  <si>
    <t>12/02/2018</t>
  </si>
  <si>
    <t>0021105188337</t>
  </si>
  <si>
    <t>RESTAURANT IL PAGLIA MONTREAL REF# 21105188337 RESTAURANT 12/02/18</t>
  </si>
  <si>
    <t>RESTAURANT IL PAGLIACCIO</t>
  </si>
  <si>
    <t>9311810445</t>
  </si>
  <si>
    <t>365 LAURIER OUEST</t>
  </si>
  <si>
    <t>H3K 1J4</t>
  </si>
  <si>
    <t>717335565OJ</t>
  </si>
  <si>
    <t>ARROW.COM&amp;VERICAL.CO 415-281-3866 CO REF# 717335565OJ COMPUTERHRDW 11/29/18 105.00 US DOLLAR CONVERTED TO</t>
  </si>
  <si>
    <t>VERICAL INC</t>
  </si>
  <si>
    <t>6319275749</t>
  </si>
  <si>
    <t>100 BAYLIS RD STE 150</t>
  </si>
  <si>
    <t>MELVILLE</t>
  </si>
  <si>
    <t>11747-3840</t>
  </si>
  <si>
    <t>ARROW ELECTRONICS INC.</t>
  </si>
  <si>
    <t>336040523-1</t>
  </si>
  <si>
    <t>WWW.NEWEGG.COM 800-390-1119 REF# 336040523-1 ELECTRONICS 11/30/18</t>
  </si>
  <si>
    <t>12/06/2018</t>
  </si>
  <si>
    <t>0002691906700</t>
  </si>
  <si>
    <t>VOYAGES GAM SPS TRAV MONT-ROYAL REF# 026919067 514-344-8888 12/06/18</t>
  </si>
  <si>
    <t>12/05/2018</t>
  </si>
  <si>
    <t>0163150955450</t>
  </si>
  <si>
    <t>UNITED AIRLINES INC CANADA TKT# 0163150955450 AIRLINE/AIR C 12/05/18</t>
  </si>
  <si>
    <t>4513150955446</t>
  </si>
  <si>
    <t>Porter Airlines Inc. TORONTO TKT# 45131509554460 AIRLINE/AIR C 12/06/18</t>
  </si>
  <si>
    <t>PORTER AIRLINES</t>
  </si>
  <si>
    <t>9303777073</t>
  </si>
  <si>
    <t>BILLY BISHOP TORONTO AIRP</t>
  </si>
  <si>
    <t>M5V1A1</t>
  </si>
  <si>
    <t>PORTER AIRLINES INC</t>
  </si>
  <si>
    <t>12/07/2018</t>
  </si>
  <si>
    <t>PHARMAPRIX #0018 MONTREAL REF# 200628826 5147391758 12/06/18</t>
  </si>
  <si>
    <t>12/09/2018</t>
  </si>
  <si>
    <t>0010780014700</t>
  </si>
  <si>
    <t>RIB'N REEF MONTREAL REF# 107800147 18888671601 12/07/18</t>
  </si>
  <si>
    <t>RIB 'N REEF</t>
  </si>
  <si>
    <t>9311135884</t>
  </si>
  <si>
    <t>8105 BOUL DECARIE</t>
  </si>
  <si>
    <t>H4P2H5</t>
  </si>
  <si>
    <t>NAKIS HOLDING LTD</t>
  </si>
  <si>
    <t>12/10/2018</t>
  </si>
  <si>
    <t>12/08/2018</t>
  </si>
  <si>
    <t>STATIONNEMENT VILLE MONTREAL REF# 00000000000 514-868-37100 12/08/18</t>
  </si>
  <si>
    <t>12/12/2018</t>
  </si>
  <si>
    <t>0000000706900</t>
  </si>
  <si>
    <t>Shell Canada C00706 MONTREAL REF# 00000706900 GAS STATION 12/10/18</t>
  </si>
  <si>
    <t>12/15/2018</t>
  </si>
  <si>
    <t>12/14/2018</t>
  </si>
  <si>
    <t>CANADA TIRE DECARIE MONTREAL REF# 691004 8669128777 12/14/18</t>
  </si>
  <si>
    <t>BELL CANADA (OB) MONTREAL REF# 206935431 4163102355 12/14/18</t>
  </si>
  <si>
    <t>12/18/2018</t>
  </si>
  <si>
    <t>F1MN0S84</t>
  </si>
  <si>
    <t>UBER TRIP JZMUD HELP.UBER.COM CA REF# F1MN0S84 HELP.UBER.COM 12/18/18</t>
  </si>
  <si>
    <t>12/17/2018</t>
  </si>
  <si>
    <t>4XPV0R8B</t>
  </si>
  <si>
    <t>UBER TRIP A5OPA HELP.UBER.COM CA REF# 4XPV0R8B HELP.UBER.COM 12/17/18</t>
  </si>
  <si>
    <t>12/16/2018</t>
  </si>
  <si>
    <t>0010945143600</t>
  </si>
  <si>
    <t>BAR GEORGE MONTREAL REF# 109451436 6472883856 12/16/18</t>
  </si>
  <si>
    <t>BAR GEORGE</t>
  </si>
  <si>
    <t>9311762281</t>
  </si>
  <si>
    <t>1440 RUE DRUMMOND</t>
  </si>
  <si>
    <t>H3G1V9</t>
  </si>
  <si>
    <t>OLIVER BONACINI PARTNERSH</t>
  </si>
  <si>
    <t>12/19/2018</t>
  </si>
  <si>
    <t>NADY4GCK</t>
  </si>
  <si>
    <t>UBER TRIP ALMPB HELP.UBER.COM CA REF# NADY4GCK HELP.UBER.COM 12/19/18</t>
  </si>
  <si>
    <t>KMSGRD9Y</t>
  </si>
  <si>
    <t>UBER TRIP DSHMU HELP.UBER.COM CA REF# KMSGRD9Y HELP.UBER.COM 12/19/18</t>
  </si>
  <si>
    <t>12/20/2018</t>
  </si>
  <si>
    <t>NQPW2DXJ</t>
  </si>
  <si>
    <t>UBER TRIP XSGUH HELP.UBER.COM CA REF# NQPW2DXJ HELP.UBER.COM 12/20/18</t>
  </si>
  <si>
    <t>CAXWVGT8</t>
  </si>
  <si>
    <t>UBER TRIP S24MP HELP.UBER.COM CA REF# CAXWVGT8 HELP.UBER.COM 12/19/18</t>
  </si>
  <si>
    <t>cwUakT3vVcR</t>
  </si>
  <si>
    <t>UMEC USA GOSQ.COM North Las Vegas NV REF# cwUakT3vVcR squareup.com/rec 12/20/18 600.00 US DOLLAR CONVERTED TO</t>
  </si>
  <si>
    <t>UMEC USA</t>
  </si>
  <si>
    <t>5276952645</t>
  </si>
  <si>
    <t>-</t>
  </si>
  <si>
    <t>NORTH LAS VEGAS</t>
  </si>
  <si>
    <t>89030-7846</t>
  </si>
  <si>
    <t>12/21/2018</t>
  </si>
  <si>
    <t>M2A36V5N</t>
  </si>
  <si>
    <t>UBER TRIP CBYF2 HELP.UBER.COM CA REF# M2A36V5N HELP.UBER.COM 12/20/18</t>
  </si>
  <si>
    <t>EWE2NS0N</t>
  </si>
  <si>
    <t>UBER TRIP 33BGE HELP.UBER.COM CA REF# EWE2NS0N HELP.UBER.COM 12/21/18</t>
  </si>
  <si>
    <t>12/22/2018</t>
  </si>
  <si>
    <t>0143151230628</t>
  </si>
  <si>
    <t>Air Canada WINNIPEG TKT# 01431512306280 AIRLINE/AIR C 12/22/18</t>
  </si>
  <si>
    <t>F3PDE9KY</t>
  </si>
  <si>
    <t>UBER TRIP RJ7ZA HELP.UBER.COM CA REF# F3PDE9KY HELP.UBER.COM 12/22/18</t>
  </si>
  <si>
    <t>QMSD2TRQ</t>
  </si>
  <si>
    <t>UBER TRIP V4G6K HELP.UBER.COM CA REF# QMSD2TRQ HELP.UBER.COM 12/22/18</t>
  </si>
  <si>
    <t>0001700012191</t>
  </si>
  <si>
    <t>SOFITEL MONTREAL MONTREAL FOL# 130524266 LODGING 12/19/18</t>
  </si>
  <si>
    <t>12/24/2018</t>
  </si>
  <si>
    <t>12/23/2018</t>
  </si>
  <si>
    <t>443264E01</t>
  </si>
  <si>
    <t>TAXI COOP DE L'OUEST DORVAL REF# 443264E01 TAXICAB &amp; LIMOUS 12/23/18</t>
  </si>
  <si>
    <t>TRUST SERVICES TRANSPORTA</t>
  </si>
  <si>
    <t>9310819397</t>
  </si>
  <si>
    <t>11475 CHEM COTE DE LIESSE</t>
  </si>
  <si>
    <t>H9P1B3</t>
  </si>
  <si>
    <t>TRUST SERVICES TRANSPORAT</t>
  </si>
  <si>
    <t>AIR CANADA WINNIPEG TKT# 0143150452046 AIRLINE/AIR C 12/22/18</t>
  </si>
  <si>
    <t>AIR CANADA WINNIPEG TKT# 0143150452047 AIRLINE/AIR C 12/22/18</t>
  </si>
  <si>
    <t>0000000706929</t>
  </si>
  <si>
    <t>Shell Canada C00706 MONTREAL REF# 00000706929 GAS STATION 12/22/18</t>
  </si>
  <si>
    <t>STATIONNEMENT VILLE MONTREAL REF# 00000000000 514-868-37100 12/22/18</t>
  </si>
  <si>
    <t>0000000706224</t>
  </si>
  <si>
    <t>Shell Canada C00706 MONTREAL REF# 00000706224 GAS STATION 12/22/18</t>
  </si>
  <si>
    <t>0073011008357</t>
  </si>
  <si>
    <t>FETTA REPUBLIC 02177 MIAMI FL REF# 73011008357 FETTAREPUBLIC@GM 12/23/18 17.65 US DOLLAR CONVERTED TO</t>
  </si>
  <si>
    <t>FETTA REPUBLIC</t>
  </si>
  <si>
    <t>5097153316</t>
  </si>
  <si>
    <t>20475 BISCAYNE BLVD</t>
  </si>
  <si>
    <t>MIAMI</t>
  </si>
  <si>
    <t>33180</t>
  </si>
  <si>
    <t>12/25/2018</t>
  </si>
  <si>
    <t>0090105000000</t>
  </si>
  <si>
    <t>MR CHOW'S - MIAMI 1 MIAMI FL REF# 90105 2201 COLLINS AVE 12/24/18 310.68 US DOLLAR CONVERTED TO</t>
  </si>
  <si>
    <t>MC MIAMI ENTERPRISES LLC</t>
  </si>
  <si>
    <t>4099638843</t>
  </si>
  <si>
    <t>MR CHOW</t>
  </si>
  <si>
    <t>MIAMI BEACH</t>
  </si>
  <si>
    <t>33139</t>
  </si>
  <si>
    <t>MR CHOW ENTERPRISES LTD</t>
  </si>
  <si>
    <t>0058829400000</t>
  </si>
  <si>
    <t>AUTOGRPH, CADILLAC H MIAMI BEACH FL FOL# 119756 LODGING 12/24/18</t>
  </si>
  <si>
    <t>CADILLAC HOTEL &amp; BEACH CL</t>
  </si>
  <si>
    <t>1091671370</t>
  </si>
  <si>
    <t>3925 COLLINS AVENUE</t>
  </si>
  <si>
    <t>33140</t>
  </si>
  <si>
    <t>COURTYARD BY MARRIOTT</t>
  </si>
  <si>
    <t>0085434918359</t>
  </si>
  <si>
    <t>THE SURF CLUB RESTAU SURFSIDE FL 854349183 USFC33154 12/23/18 298.11 US DOLLAR CONVERTED TO</t>
  </si>
  <si>
    <t>THE SURF CLUB RESTAURANT</t>
  </si>
  <si>
    <t>6092221068</t>
  </si>
  <si>
    <t>9011 COLLINS AVE</t>
  </si>
  <si>
    <t>SURFSIDE</t>
  </si>
  <si>
    <t>331543220</t>
  </si>
  <si>
    <t>12/26/2018</t>
  </si>
  <si>
    <t>KXVPDFCK</t>
  </si>
  <si>
    <t>UBER TRIP HELP.UBER.COM CA REF# KXVPDFCK HELP.UBER.COM 12/26/18 12.38 US DOLLAR CONVERTED TO</t>
  </si>
  <si>
    <t>0058556700000</t>
  </si>
  <si>
    <t>AUTOGRPH, CADILLAC H MIAMI BEACH FL FOL# 119779 LODGING 12/24/18</t>
  </si>
  <si>
    <t>78IIBKHCG77</t>
  </si>
  <si>
    <t>AMAZON PRIME AMZN.COM/BILL WA REF# 78IIBKHCG77 SHIPPINGCLUB 12/26/18 12.99 US DOLLAR CONVERTED TO</t>
  </si>
  <si>
    <t>CVE9XTJN</t>
  </si>
  <si>
    <t>UBER TRIP BSZOD HELP.UBER.COM CA REF# CVE9XTJN HELP.UBER.COM 12/27/18 1.00 US DOLLAR CONVERTED TO</t>
  </si>
  <si>
    <t>8GRSEG8Z</t>
  </si>
  <si>
    <t>UBER TRIP HELP.UBER.COM CA REF# 8GRSEG8Z HELP.UBER.COM 12/27/18 11.91 US DOLLAR CONVERTED TO</t>
  </si>
  <si>
    <t>Q8F10DME</t>
  </si>
  <si>
    <t>UBER TRIP BYDJ7 HELP.UBER.COM CA REF# Q8F10DME HELP.UBER.COM 12/26/18 10.22 US DOLLAR CONVERTED TO</t>
  </si>
  <si>
    <t>GXGKV639</t>
  </si>
  <si>
    <t>UBER TRIP BYDJ7 HELP.UBER.COM CA REF# GXGKV639 HELP.UBER.COM 12/26/18 1.00 US DOLLAR CONVERTED TO</t>
  </si>
  <si>
    <t>0BET7HXN</t>
  </si>
  <si>
    <t>UBER TRIP HELP.UBER.COM CA REF# 0BET7HXN HELP.UBER.COM 12/27/18 22.44 US DOLLAR CONVERTED TO</t>
  </si>
  <si>
    <t>15GA8TV1</t>
  </si>
  <si>
    <t>UBER TRIP Y6LBY HELP.UBER.COM CA REF# 15GA8TV1 HELP.UBER.COM 12/27/18 3.00 US DOLLAR CONVERTED TO</t>
  </si>
  <si>
    <t>QE75K8B7</t>
  </si>
  <si>
    <t>UBER TRIP HELP.UBER.COM CA REF# QE75K8B7 HELP.UBER.COM 12/27/18 17.91 US DOLLAR CONVERTED TO</t>
  </si>
  <si>
    <t>3WSKS0Q2</t>
  </si>
  <si>
    <t>UBER TRIP 5CHQT HELP.UBER.COM CA REF# 3WSKS0Q2 HELP.UBER.COM 12/27/18 2.00 US DOLLAR CONVERTED TO</t>
  </si>
  <si>
    <t>0052565000000</t>
  </si>
  <si>
    <t>MAKOTO BAL HARBOUR FL REF# 525650 RESTAURANT 12/26/18 128.72 US DOLLAR CONVERTED TO</t>
  </si>
  <si>
    <t>MAKOTO</t>
  </si>
  <si>
    <t>1090798166</t>
  </si>
  <si>
    <t>9700 COLLINS AVE</t>
  </si>
  <si>
    <t>33154-2208</t>
  </si>
  <si>
    <t>STARR RESTAURANT ORG</t>
  </si>
  <si>
    <t>12/28/2018</t>
  </si>
  <si>
    <t>E4FKMBZB</t>
  </si>
  <si>
    <t>UBER TRIP HELP.UBER.COM CA REF# E4FKMBZB HELP.UBER.COM 12/27/18 6.24 US DOLLAR CONVERTED TO</t>
  </si>
  <si>
    <t>0032400000000</t>
  </si>
  <si>
    <t>EAST RESTAURANT F&amp;B MIAMI FL REF# 3240 305-712-7000 12/27/18 288.29 US DOLLAR CONVERTED TO</t>
  </si>
  <si>
    <t>EAST MIAMI REST</t>
  </si>
  <si>
    <t>5092890409</t>
  </si>
  <si>
    <t>788 BRICKELL PLAZA</t>
  </si>
  <si>
    <t>33130</t>
  </si>
  <si>
    <t>0052548500000</t>
  </si>
  <si>
    <t>KRS4CKJ4</t>
  </si>
  <si>
    <t>UBER TRIP HELP.UBER.COM CA REF# KRS4CKJ4 HELP.UBER.COM 12/28/18 10.69 US DOLLAR CONVERTED TO</t>
  </si>
  <si>
    <t>4XY1ES9D</t>
  </si>
  <si>
    <t>UBER TRIP EB5R3 HELP.UBER.COM CA REF# 4XY1ES9D HELP.UBER.COM 12/28/18 1.00 US DOLLAR CONVERTED TO</t>
  </si>
  <si>
    <t>02GXNGNM</t>
  </si>
  <si>
    <t>UBER TRIP YWWOX HELP.UBER.COM CA REF# 02GXNGNM HELP.UBER.COM 12/28/18 15.14 US DOLLAR CONVERTED TO</t>
  </si>
  <si>
    <t>HD0CFNQR</t>
  </si>
  <si>
    <t>UBER TRIP YWWOX HELP.UBER.COM CA REF# HD0CFNQR HELP.UBER.COM 12/28/18 1.00 US DOLLAR CONVERTED TO</t>
  </si>
  <si>
    <t>0074323048361</t>
  </si>
  <si>
    <t>RIMOWA - MIAMI BAL H BAL HARBOUR FL REF# 74323048361 305-861-9011 12/26/18 749.00 US DOLLAR CONVERTED TO</t>
  </si>
  <si>
    <t>RIMOWA - MIAMI BAL HARBOUR</t>
  </si>
  <si>
    <t>1584982201</t>
  </si>
  <si>
    <t>5948</t>
  </si>
  <si>
    <t>LUGGAGE AND LEATHER GOODS STORES</t>
  </si>
  <si>
    <t>9700 COLLINS AVE STE 203</t>
  </si>
  <si>
    <t>BAL HARBOUR</t>
  </si>
  <si>
    <t>33154</t>
  </si>
  <si>
    <t>0078033000000</t>
  </si>
  <si>
    <t>ZUMA MIAMI 0000 MIAMI FL REF# 780330 212-544-9862 12/26/18 319.41 US DOLLAR CONVERTED TO</t>
  </si>
  <si>
    <t>ZUMA JAPANESE RESTAURANT</t>
  </si>
  <si>
    <t>1090252362</t>
  </si>
  <si>
    <t>270 BISCAYNE BOULEVARD W</t>
  </si>
  <si>
    <t>33131-2123</t>
  </si>
  <si>
    <t>ZUMA RESTAURANT GROUP</t>
  </si>
  <si>
    <t>12/29/2018</t>
  </si>
  <si>
    <t>0087000142000</t>
  </si>
  <si>
    <t>SEASPICE 0000 MIAMI FL REF# 87000142 305-440-4200 12/29/18 524.79 US DOLLAR CONVERTED TO</t>
  </si>
  <si>
    <t>SEASPICE</t>
  </si>
  <si>
    <t>1094066586</t>
  </si>
  <si>
    <t>422 NW NORTH RIVER DR</t>
  </si>
  <si>
    <t>33128-1628</t>
  </si>
  <si>
    <t>12/30/2018</t>
  </si>
  <si>
    <t>EW3145S0</t>
  </si>
  <si>
    <t>UBER TRIP HELP.UBER.COM CA REF# EW3145S0 HELP.UBER.COM 12/30/18 11.20 US DOLLAR CONVERTED TO</t>
  </si>
  <si>
    <t>DMTM0WB7</t>
  </si>
  <si>
    <t>UBER TRIP 4PXDF HELP.UBER.COM CA REF# DMTM0WB7 HELP.UBER.COM 12/30/18 1.00 US DOLLAR CONVERTED TO</t>
  </si>
  <si>
    <t>0000571200050</t>
  </si>
  <si>
    <t>SWAN MIAMI 000000001 MIAMI FL REF# 00571200050 5616280329 12/29/18 260.89 US DOLLAR CONVERTED TO</t>
  </si>
  <si>
    <t>SWAN AND BAR BEVY</t>
  </si>
  <si>
    <t>1584592521</t>
  </si>
  <si>
    <t>90 NE 39TH STREET</t>
  </si>
  <si>
    <t>33137</t>
  </si>
  <si>
    <t>12/31/2018</t>
  </si>
  <si>
    <t>FN8NBMX0</t>
  </si>
  <si>
    <t>UBER TRIP HELP.UBER.COM CA REF# FN8NBMX0 HELP.UBER.COM 12/30/18 38.22 US DOLLAR CONVERTED TO</t>
  </si>
  <si>
    <t>GYB5RCPP</t>
  </si>
  <si>
    <t>UBER TRIP HELP.UBER.COM CA REF# GYB5RCPP HELP.UBER.COM 12/31/18 6.00 US DOLLAR CONVERTED TO</t>
  </si>
  <si>
    <t>07ZR71FT</t>
  </si>
  <si>
    <t>UBER TRIP HELP.UBER.COM CA REF# 07ZR71FT HELP.UBER.COM 12/31/18 10.79 US DOLLAR CONVERTED TO</t>
  </si>
  <si>
    <t>0000000300190</t>
  </si>
  <si>
    <t>NOVIKOV MIAMI 0000 MIAMI FL REF# 0000030019 305-489-1000 12/30/18 250.86 US DOLLAR CONVERTED TO</t>
  </si>
  <si>
    <t>NOVIKOV</t>
  </si>
  <si>
    <t>5098017551</t>
  </si>
  <si>
    <t>300 S BISCAYNE BLVD</t>
  </si>
  <si>
    <t>33131</t>
  </si>
  <si>
    <t>01/01/2019</t>
  </si>
  <si>
    <t>0008622368700</t>
  </si>
  <si>
    <t>MILOS BY COSTAS SPIL MIAMI BEACH FL REF# 086223687 305-604-6081 12/31/18 352.58 US DOLLAR CONVERTED TO</t>
  </si>
  <si>
    <t>MILOS</t>
  </si>
  <si>
    <t>1092093228</t>
  </si>
  <si>
    <t>730 1ST ST</t>
  </si>
  <si>
    <t>33139-6851</t>
  </si>
  <si>
    <t>MILOS INC</t>
  </si>
  <si>
    <t>RT9FYFPF</t>
  </si>
  <si>
    <t>UBER TRIP Q3C3Y HELP.UBER.COM CA REF# RT9FYFPF HELP.UBER.COM 01/01/19</t>
  </si>
  <si>
    <t>1W64PQ19</t>
  </si>
  <si>
    <t>UBER TRIP 7YZJQ HELP.UBER.COM CA REF# 1W64PQ19 HELP.UBER.COM 01/01/19 2.00 US DOLLAR CONVERTED TO</t>
  </si>
  <si>
    <t>53PJXFA9</t>
  </si>
  <si>
    <t>UBER TRIP HELP.UBER.COM CA REF# 53PJXFA9 HELP.UBER.COM 01/01/19 18.76 US DOLLAR CONVERTED TO</t>
  </si>
  <si>
    <t>J2ZGKJ7E</t>
  </si>
  <si>
    <t>UBER TRIP 4YJKV HELP.UBER.COM CA REF# J2ZGKJ7E HELP.UBER.COM 01/01/19 12.56 US DOLLAR CONVERTED TO</t>
  </si>
  <si>
    <t>01/02/2019</t>
  </si>
  <si>
    <t>0050630000000</t>
  </si>
  <si>
    <t>AUTOGRPH, CADILLAC H MIAMI BEACH FL FOL# 119741 LODGING 12/24/18</t>
  </si>
  <si>
    <t>H9ZGGST2</t>
  </si>
  <si>
    <t>UBER TRIP Q3C3Y HELP.UBER.COM CA REF# H9ZGGST2 HELP.UBER.COM 01/01/19</t>
  </si>
  <si>
    <t>CORP CANADA/7274224 OTTAWA REF# 206083166 18006226232 12/31/18</t>
  </si>
  <si>
    <t>AIR CANADA NEW YORK US TKT# 0143150452046 AIRLINE/AIR C 12/31/18</t>
  </si>
  <si>
    <t>AIR CANADA NEW YORK US TKT# 0143150452047 AIRLINE/AIR C 12/31/18</t>
  </si>
  <si>
    <t>01/04/2019</t>
  </si>
  <si>
    <t>0010008904259</t>
  </si>
  <si>
    <t>PAYPAL *UGREENGROUP 4029357733 REF# 10008904259 4029357733 01/04/19</t>
  </si>
  <si>
    <t>PAYPAL</t>
  </si>
  <si>
    <t>9590297115</t>
  </si>
  <si>
    <t>2211 NORTH FIRST STREET</t>
  </si>
  <si>
    <t>PAYPAL GLOBAL MCC</t>
  </si>
  <si>
    <t>0010008905023</t>
  </si>
  <si>
    <t>PAYPAL *SHANGHAIZHU 4029357733 REF# 10008905023 4029357733 01/04/19</t>
  </si>
  <si>
    <t>01/03/2019</t>
  </si>
  <si>
    <t>SHOPPER + INC. LACHINE REF# 208973455 5146315216 01/03/19</t>
  </si>
  <si>
    <t>0006920007000</t>
  </si>
  <si>
    <t>NESS ELECTRONICS INC BURNSVILLE MN REF# 06920007 651-251-5701 01/03/19 39.00 US DOLLAR CONVERTED TO</t>
  </si>
  <si>
    <t>NESS ELECTRONICS INC</t>
  </si>
  <si>
    <t>3222377673</t>
  </si>
  <si>
    <t>1800 E 121ST ST</t>
  </si>
  <si>
    <t>BURNSVILLE</t>
  </si>
  <si>
    <t>55337</t>
  </si>
  <si>
    <t>5G2PN0P6</t>
  </si>
  <si>
    <t>STUBHUB CANADA LTD. TORONTO REF# 5G2PN0P6 4168627525 01/04/19 306.46 US DOLLAR CONVERTED TO</t>
  </si>
  <si>
    <t>STUBHUB CANADA</t>
  </si>
  <si>
    <t>9450277694</t>
  </si>
  <si>
    <t>500 KING STREET WEST, SUITE 200</t>
  </si>
  <si>
    <t>M5V1L9</t>
  </si>
  <si>
    <t>EBAY INC. (GLOBAL)</t>
  </si>
  <si>
    <t>275867839-0</t>
  </si>
  <si>
    <t>WWW.NEWEGG.COM 800-390-1119 REF# 275867839-0 ELECTRONICS 01/04/19</t>
  </si>
  <si>
    <t>O81050337-1</t>
  </si>
  <si>
    <t>GLOBALINDUSTRIALCAND 800-645-2986 REF# O81050337-1 OFFICE SUP 01/02/19</t>
  </si>
  <si>
    <t>01/05/2019</t>
  </si>
  <si>
    <t>0010008904862</t>
  </si>
  <si>
    <t>PAYPAL *SHENZHENSHI 4029357733 REF# 10008904862 4029357733 01/04/19 5.90 US DOLLAR CONVERTED TO</t>
  </si>
  <si>
    <t>0010008904359</t>
  </si>
  <si>
    <t>PAYPAL *SHENZHENSHI 4029357733 REF# 10008904359 4029357733 01/04/19 5.90 US DOLLAR CONVERTED TO</t>
  </si>
  <si>
    <t>0010008914801</t>
  </si>
  <si>
    <t>PAYPAL *GONG TAO 4029357733 REF# 10008914801 4029357733 01/04/19 18.05 US DOLLAR CONVERTED TO</t>
  </si>
  <si>
    <t>0010008914803</t>
  </si>
  <si>
    <t>PAYPAL *SHANGHAIZHU 4029357733 REF# 10008914803 4029357733 01/04/19 56.50 US DOLLAR CONVERTED TO</t>
  </si>
  <si>
    <t>1301T45UMSZ</t>
  </si>
  <si>
    <t>AMZN MKTP CA*M22NU19 WWW.AMAZON.CA REF# 1301T45UMSZ MERCHANDISE 01/04/19</t>
  </si>
  <si>
    <t>0000430063770</t>
  </si>
  <si>
    <t>CSC E-FILE 888-690-2468 DE REF# 00430063770 LEGAL SERVIC 01/04/19 1,132.30 US DOLLAR CONVERTED TO</t>
  </si>
  <si>
    <t>CSC EFILING</t>
  </si>
  <si>
    <t>6310713185</t>
  </si>
  <si>
    <t>8111</t>
  </si>
  <si>
    <t>LEGAL SERVICES AND ATTORNEYS</t>
  </si>
  <si>
    <t>1177 AVE OF THE AMERICAS</t>
  </si>
  <si>
    <t>10036-2714</t>
  </si>
  <si>
    <t>CORPORATE AGENTS INC</t>
  </si>
  <si>
    <t>01/07/2019</t>
  </si>
  <si>
    <t>OPSNT_EIC3V</t>
  </si>
  <si>
    <t>SP * ALEXANDER PUBLI NEWPORT BEACH CA REF# OPSNT_EIC3V 8009923031 01/07/19 270.06 US DOLLAR CONVERTED TO</t>
  </si>
  <si>
    <t>SP * ALEXANDER PUBLICA</t>
  </si>
  <si>
    <t>4049370224</t>
  </si>
  <si>
    <t>5192</t>
  </si>
  <si>
    <t>BOOKS, PERIODICALS, AND NEWSPAPERS</t>
  </si>
  <si>
    <t>1048 IRVINE AVE. #484</t>
  </si>
  <si>
    <t>NEWPORT BEACH</t>
  </si>
  <si>
    <t>92660</t>
  </si>
  <si>
    <t>FS190104271</t>
  </si>
  <si>
    <t>FS.COM LIMITED HongKong REF# FS190104271 FS190104271506-0 01/04/19</t>
  </si>
  <si>
    <t>FS.COM LIMITED</t>
  </si>
  <si>
    <t>9591021456</t>
  </si>
  <si>
    <t>PLANETENWEG 43-59</t>
  </si>
  <si>
    <t>HOOFDDORP</t>
  </si>
  <si>
    <t>2132 HM</t>
  </si>
  <si>
    <t>GLOBAL COLLECT</t>
  </si>
  <si>
    <t>FLEET NETWORK CANADA JOLIETTE REF# 00000000000 450-404-48770 01/04/19</t>
  </si>
  <si>
    <t>FLEET NETWORK CANADA</t>
  </si>
  <si>
    <t>9312399471</t>
  </si>
  <si>
    <t>134 RUE BABY</t>
  </si>
  <si>
    <t>JOLIETTE</t>
  </si>
  <si>
    <t>J6E2V5</t>
  </si>
  <si>
    <t>FLEET INFO</t>
  </si>
  <si>
    <t>0010983043100</t>
  </si>
  <si>
    <t>CENTRE BELL CONCESSI MONTREAL REF# 109830431 9999999999 01/05/19</t>
  </si>
  <si>
    <t>CENTRE BELL CONCESSIONS</t>
  </si>
  <si>
    <t>9311083050</t>
  </si>
  <si>
    <t>1275 RUE ST ANTOINE OUEST</t>
  </si>
  <si>
    <t>H3C5L2</t>
  </si>
  <si>
    <t>NATIONAL HOCKEY LEAGUE</t>
  </si>
  <si>
    <t>01/06/2019</t>
  </si>
  <si>
    <t>0088306000000</t>
  </si>
  <si>
    <t>ESTIATORIO MILOS MONTREAL REF# 883060 RESTAURANT 01/06/19</t>
  </si>
  <si>
    <t>01/08/2019</t>
  </si>
  <si>
    <t>0010009057547</t>
  </si>
  <si>
    <t>PAYPAL *GONG TAO 15692088002 REF# 10009057547 15692088002 01/07/19 3.00 US DOLLAR CONVERTED TO</t>
  </si>
  <si>
    <t>CANADA TIRE DECARIE MONTREAL REF# 691004 8669128777 01/07/19</t>
  </si>
  <si>
    <t>01/09/2019</t>
  </si>
  <si>
    <t>CANADA TIRE DECARIE MONTREAL REF# 691004 8669128777 01/08/19</t>
  </si>
  <si>
    <t>01/10/2019</t>
  </si>
  <si>
    <t>276449339-0</t>
  </si>
  <si>
    <t>WWW.NEWEGG.COM 800-390-1119 REF# 276449339-0 ELECTRONICS 01/10/19</t>
  </si>
  <si>
    <t>276449379-0</t>
  </si>
  <si>
    <t>WWW.NEWEGG.COM 800-390-1119 REF# 276449379-0 ELECTRONICS 01/10/19</t>
  </si>
  <si>
    <t>0000580000176</t>
  </si>
  <si>
    <t>SKYGEEKCOM 000000001 LAGRANGEVILLE NY REF# 00580000176 8887594335 01/09/19 47.54 US DOLLAR CONVERTED TO</t>
  </si>
  <si>
    <t>SKYGEEK.COM</t>
  </si>
  <si>
    <t>2313750192</t>
  </si>
  <si>
    <t>5099</t>
  </si>
  <si>
    <t>30 AIRWAY DR STE 2</t>
  </si>
  <si>
    <t>LAGRANGEVILLE</t>
  </si>
  <si>
    <t>12540</t>
  </si>
  <si>
    <t>01/11/2019</t>
  </si>
  <si>
    <t>276449359-0</t>
  </si>
  <si>
    <t>WWW.NEWEGG.COM 800-390-1119 REF# 276449359-0 ELECTRONICS 01/10/19</t>
  </si>
  <si>
    <t>AIR CANADA WINNIPEG TKT# 0143151230628 AIRLINE/AIR C 01/09/19</t>
  </si>
  <si>
    <t>01/12/2019</t>
  </si>
  <si>
    <t>WWW.NEWEGG.COM 800-390-1119 CA 439547773 439547773 12919- 01/10/19 46.13 US DOLLAR CONVERTED TO</t>
  </si>
  <si>
    <t>NEWEGG.COM</t>
  </si>
  <si>
    <t>5047834023</t>
  </si>
  <si>
    <t>17560 ROWLAND ST</t>
  </si>
  <si>
    <t>ROWLAND HEIGHTS</t>
  </si>
  <si>
    <t>91748</t>
  </si>
  <si>
    <t>0001119910900</t>
  </si>
  <si>
    <t>AC ROUGE ON BOARD CA MISSISSAUGA REF# 011199109 DUTY-FREE STORE 01/11/19</t>
  </si>
  <si>
    <t>AC ROUGE ON BOARD CAFE</t>
  </si>
  <si>
    <t>9303227087</t>
  </si>
  <si>
    <t>5045 ORBITOR DR SUITE 201</t>
  </si>
  <si>
    <t>0073332000000</t>
  </si>
  <si>
    <t>SAQ23109 QUEEN-MARY MONTREAL REF# 73332 GOVERNMENT SERVI 01/11/19</t>
  </si>
  <si>
    <t>S A Q 23109</t>
  </si>
  <si>
    <t>9314001018</t>
  </si>
  <si>
    <t>5295 CH QUEEN-MARY</t>
  </si>
  <si>
    <t>H3W1Y3</t>
  </si>
  <si>
    <t>01/14/2019</t>
  </si>
  <si>
    <t>0163152073247</t>
  </si>
  <si>
    <t>UNITED AIRLINES INC CANADA TKT# 0163152073247 AIRLINE/AIR C 01/11/19</t>
  </si>
  <si>
    <t>0142106101180</t>
  </si>
  <si>
    <t>AIR CANADA WINNIPEG TKT# 0142106101180 AIRLINE/AIR C 01/11/19</t>
  </si>
  <si>
    <t>AIR CANADA AIR CANAD WINNIPEG TKT# 0142106101180 AIRLINE/AIR C 01/14/19</t>
  </si>
  <si>
    <t>01/15/2019</t>
  </si>
  <si>
    <t>0010009467241</t>
  </si>
  <si>
    <t>PAYPAL *SHU CHUN 4029357733 REF# 10009467241 4029357733 01/14/19 16.98 US DOLLAR CONVERTED TO</t>
  </si>
  <si>
    <t>9450117544</t>
  </si>
  <si>
    <t>00000</t>
  </si>
  <si>
    <t>0078576500000</t>
  </si>
  <si>
    <t>CANADIAN CHAMBER OF OTTAWA REF# 785765 MEMBERSHIP CLUB 01/14/19</t>
  </si>
  <si>
    <t>0011259700000</t>
  </si>
  <si>
    <t>AMERICAN EXPRESS TRA TORONTO REF# 112597 TRAVEL AGENCY 01/10/19</t>
  </si>
  <si>
    <t>AMERICAN EXPRESS TRAVEL</t>
  </si>
  <si>
    <t>9302642963</t>
  </si>
  <si>
    <t>2225 SHEPPARD AVE EAST</t>
  </si>
  <si>
    <t>BAY/SIMPSONS TRAVEL</t>
  </si>
  <si>
    <t>01/16/2019</t>
  </si>
  <si>
    <t>WWW.NEWEGG.COM 800-390-1119 CA 440076673 440076673 92704- 01/16/19 106.95 US DOLLAR CONVERTED TO</t>
  </si>
  <si>
    <t>0000000706969</t>
  </si>
  <si>
    <t>Shell Canada C00706 MONTREAL REF# 00000706969 GAS STATION 01/14/19</t>
  </si>
  <si>
    <t>01/17/2019</t>
  </si>
  <si>
    <t>PHARMAPRIX #0018 MONTREAL REF# 200628826 5147391758 01/16/19</t>
  </si>
  <si>
    <t>BELL CANADA (OB) MONTREAL REF# 206935431 4163102355 01/16/19</t>
  </si>
  <si>
    <t>1PUH65NC5SX</t>
  </si>
  <si>
    <t>AMZN MKTP CA*MB5EM0N WWW.AMAZON.CA REF# 1PUH65NC5SX MERCHANDISE 01/16/19</t>
  </si>
  <si>
    <t>0000230001161</t>
  </si>
  <si>
    <t>SOFITEL MONTREAL MONTREAL FOL# 130527779 LODGING 01/16/19</t>
  </si>
  <si>
    <t>01/18/2019</t>
  </si>
  <si>
    <t>3QK0QY6B58K</t>
  </si>
  <si>
    <t>AMZN MKTP US*MB5OB5J AMZN.COM/BILL WA REF# 3QK0QY6B58K BOOK STORES 01/18/19 199.96 US DOLLAR CONVERTED TO</t>
  </si>
  <si>
    <t>0000000706973</t>
  </si>
  <si>
    <t>Shell Canada C00706 MONTREAL REF# 00000706973 GAS STATION 01/16/19</t>
  </si>
  <si>
    <t>312314M01</t>
  </si>
  <si>
    <t>PLACE DES ARTS STATI MONTREAL REF# 312314M01 GOVERNMENT SERVI 01/17/19</t>
  </si>
  <si>
    <t>51L6ZO04ZI6</t>
  </si>
  <si>
    <t>AMZN MKTP CA*MB3AD1M WWW.AMAZON.CA REF# 51L6ZO04ZI6 MERCHANDISE 01/16/19</t>
  </si>
  <si>
    <t>PLACE DES ARTS MONTREAL REF# SOCIETE DE 8006420807 01/17/19</t>
  </si>
  <si>
    <t>01/20/2019</t>
  </si>
  <si>
    <t>01/19/2019</t>
  </si>
  <si>
    <t>0017416490000</t>
  </si>
  <si>
    <t>TICKETPROCA MONTREAL REF# 1741649 THTRCL PRDCR 01/19/19</t>
  </si>
  <si>
    <t>TICKETPRO INC</t>
  </si>
  <si>
    <t>9310499364</t>
  </si>
  <si>
    <t>1981 MCGILL COLLEGE</t>
  </si>
  <si>
    <t>H3A2Y1</t>
  </si>
  <si>
    <t>COMPAGNIE FRANCE FILM INC</t>
  </si>
  <si>
    <t>01/21/2019</t>
  </si>
  <si>
    <t>GGBNKP0M</t>
  </si>
  <si>
    <t>UBER TRIP KV65B HELP.UBER.COM CA REF# GGBNKP0M HELP.UBER.COM 01/21/19</t>
  </si>
  <si>
    <t>01/23/2019</t>
  </si>
  <si>
    <t>277280199-0</t>
  </si>
  <si>
    <t>WWW.NEWEGG.COM 800-390-1119 REF# 277280199-0 ELECTRONICS 01/23/19</t>
  </si>
  <si>
    <t>01/24/2019</t>
  </si>
  <si>
    <t>CANADA TIRE DECARIE MONTREAL REF# 691004 8669128777 01/23/19</t>
  </si>
  <si>
    <t>02/26/2019</t>
  </si>
  <si>
    <t>5N0TKE72P5Q</t>
  </si>
  <si>
    <t>AMAZON PRIME AMZN.COM/BILL WA REF# 5N0TKE72P5Q SHIPPINGCLUB 02/26/19 12.99 US DOLLAR CONVERTED TO</t>
  </si>
  <si>
    <t>03/29/2019</t>
  </si>
  <si>
    <t>CHEZ SOPHIE MONTREAL MONTREAL REF# 11106581905 RESTAURANT 02/26/19</t>
  </si>
  <si>
    <t>CHEZ SOPHIE MONTREAL</t>
  </si>
  <si>
    <t>9311865258</t>
  </si>
  <si>
    <t>1974 NOTRE-DAME RUE O</t>
  </si>
  <si>
    <t>H3J1M8</t>
  </si>
  <si>
    <t>H1M5BTZZ</t>
  </si>
  <si>
    <t>UBER TRIP 6K4PP HELP.UBER.COM CA REF# H1M5BTZZ HELP.UBER.COM 02/27/19</t>
  </si>
  <si>
    <t>9ZY3A77W</t>
  </si>
  <si>
    <t>UBER TRIP WLZF3 HELP.UBER.COM CA REF# 9ZY3A77W HELP.UBER.COM 02/27/19</t>
  </si>
  <si>
    <t>9FTQFVJQ</t>
  </si>
  <si>
    <t>UBER TRIP O4LFY HELP.UBER.COM CA REF# 9FTQFVJQ HELP.UBER.COM 02/27/19</t>
  </si>
  <si>
    <t>CANADA TIRE DECARIE MONTREAL REF# 691004 8669128777 02/26/19</t>
  </si>
  <si>
    <t>02/28/2019</t>
  </si>
  <si>
    <t>CANADA TIRE DECARIE MONTREAL REF# 691004 8669128777 02/27/19</t>
  </si>
  <si>
    <t>03/02/2019</t>
  </si>
  <si>
    <t>03/01/2019</t>
  </si>
  <si>
    <t>0028950800000</t>
  </si>
  <si>
    <t>ACCESSOTRONIK SAINT-LAURENT REF# 289508 ELECTRICAL EQUIP 03/01/19</t>
  </si>
  <si>
    <t>03/04/2019</t>
  </si>
  <si>
    <t>0003672330100</t>
  </si>
  <si>
    <t>VOYAGES GAM SPS TRAV MONT-ROYAL REF# 036723301 514-344-8888 03/04/19</t>
  </si>
  <si>
    <t>0163482023340</t>
  </si>
  <si>
    <t>UNITED AIRLINES INC CANADA TKT# 0163482023340 AIRLINE/AIR C 03/01/19</t>
  </si>
  <si>
    <t>03/06/2019</t>
  </si>
  <si>
    <t>03/05/2019</t>
  </si>
  <si>
    <t>0142109125971</t>
  </si>
  <si>
    <t>AIR CANADA WINNIPEG TKT# 0142109125971 AIRLINE/AIR C 03/05/19</t>
  </si>
  <si>
    <t>03/07/2019</t>
  </si>
  <si>
    <t>0000000706979</t>
  </si>
  <si>
    <t>Shell Canada C00706 MONTREAL REF# 00000706979 GAS STATION 03/06/19</t>
  </si>
  <si>
    <t>03/08/2019</t>
  </si>
  <si>
    <t>PHARMAPRIX #0018 MONTREAL REF# 200628826 5147391758 03/07/19</t>
  </si>
  <si>
    <t>03/09/2019</t>
  </si>
  <si>
    <t>0080869300000</t>
  </si>
  <si>
    <t>BEATRICE RISTORANTE MONTREAL REF# 808693 RESTAURANT 03/08/19</t>
  </si>
  <si>
    <t>03/11/2019</t>
  </si>
  <si>
    <t>STATIONNEMENT VILLE MONTREAL REF# 00000000000 514-868-37100 03/09/19</t>
  </si>
  <si>
    <t>03/14/2019</t>
  </si>
  <si>
    <t>03/13/2019</t>
  </si>
  <si>
    <t>0010156320190</t>
  </si>
  <si>
    <t>BITS &amp; BITS CO 65000 SILVERTON OR 101563201 MAR-13-2019 01:1397381 03/13/19 42.00 US DOLLAR CONVERTED TO</t>
  </si>
  <si>
    <t>BITS &amp; BITS CO</t>
  </si>
  <si>
    <t>1363606054</t>
  </si>
  <si>
    <t>6129 AVIATION WAY</t>
  </si>
  <si>
    <t>SILVERTON</t>
  </si>
  <si>
    <t>OR</t>
  </si>
  <si>
    <t>97381</t>
  </si>
  <si>
    <t>03/12/2019</t>
  </si>
  <si>
    <t>4QHFT1NEIOI</t>
  </si>
  <si>
    <t>AMZN MKTP CA*MI4AQ0I WWW.AMAZON.CA REF# 4QHFT1NEIOI MERCHANDISE 03/12/19</t>
  </si>
  <si>
    <t>03/15/2019</t>
  </si>
  <si>
    <t>0083723946900</t>
  </si>
  <si>
    <t>PREMIER FARNELL Prem MISSISSAUGA REF# 837239469 canada.newark 03/14/19</t>
  </si>
  <si>
    <t>03/16/2019</t>
  </si>
  <si>
    <t>0013482763321</t>
  </si>
  <si>
    <t>American Airlines In TORONTO TKT# 00134827633216 AIRLINE/AIR C 03/16/19</t>
  </si>
  <si>
    <t>BELL CANADA (OB) MONTREAL REF# 206935431 4163102355 03/15/19</t>
  </si>
  <si>
    <t>03/17/2019</t>
  </si>
  <si>
    <t>0007516875000</t>
  </si>
  <si>
    <t>NATIONAL GALLERY OF OTTAWA REF# 07516875 8775535527 03/16/19</t>
  </si>
  <si>
    <t>NATIONAL GALLERY-CANADA</t>
  </si>
  <si>
    <t>9301471539</t>
  </si>
  <si>
    <t>CLOTHING STORES</t>
  </si>
  <si>
    <t>5699</t>
  </si>
  <si>
    <t>MISCELLANEOUS APPAREL AND ACCESSORY STOR</t>
  </si>
  <si>
    <t>380 SUSSEX DR</t>
  </si>
  <si>
    <t>K1N9N4</t>
  </si>
  <si>
    <t>MUSEUMS CANADA</t>
  </si>
  <si>
    <t>03/18/2019</t>
  </si>
  <si>
    <t>0006242437700</t>
  </si>
  <si>
    <t>VOYAGES GAM SPS TRAV MONT-ROYAL REF# 062424377 514-344-8888 03/18/19</t>
  </si>
  <si>
    <t>0008760213000</t>
  </si>
  <si>
    <t>MANDYS MONTREAL REF# 08760213 514-227-1640 03/17/19</t>
  </si>
  <si>
    <t>03/20/2019</t>
  </si>
  <si>
    <t>KCFJR3RV</t>
  </si>
  <si>
    <t>UBER EATS HELP.UBER.COM CA REF# KCFJR3RV HELP.UBER.COM 03/20/19</t>
  </si>
  <si>
    <t>03/21/2019</t>
  </si>
  <si>
    <t>DZM01465</t>
  </si>
  <si>
    <t>UBER TRIP HELP.UBER.COM CA REF# DZM01465 HELP.UBER.COM 03/21/19</t>
  </si>
  <si>
    <t>5SQEH5W8</t>
  </si>
  <si>
    <t>UBER TRIP HELP.UBER.COM CA REF# 5SQEH5W8 HELP.UBER.COM 03/21/19</t>
  </si>
  <si>
    <t>0P77GPMZ</t>
  </si>
  <si>
    <t>UBER EATS SAN FRANCISCO CA REF# 0P77GPMZ 8005928996 03/21/19</t>
  </si>
  <si>
    <t>UBER EATS</t>
  </si>
  <si>
    <t>9590037628</t>
  </si>
  <si>
    <t>AMSTERDAMNL</t>
  </si>
  <si>
    <t>4O6D9DKMVDT</t>
  </si>
  <si>
    <t>AMAZON.CA*MW6M16EO0 AMAZON.CA REF# 4O6D9DKMVDT MERCHANDISE 03/20/19</t>
  </si>
  <si>
    <t>03/19/2019</t>
  </si>
  <si>
    <t>RIB'N REEF MONTREAL REF# 107800147 18888671601 03/19/19</t>
  </si>
  <si>
    <t>0000310003201</t>
  </si>
  <si>
    <t>SOFITEL MONTREAL MONTREAL FOL# 130537793 LODGING 03/20/19</t>
  </si>
  <si>
    <t>03/22/2019</t>
  </si>
  <si>
    <t>9SVECJYN</t>
  </si>
  <si>
    <t>UBER TRIP HELP.UBER.COM CA REF# 9SVECJYN HELP.UBER.COM 03/22/19</t>
  </si>
  <si>
    <t>4SX578BSEA3</t>
  </si>
  <si>
    <t>AMZN MKTP CA*MW9KL00 WWW.AMAZON.CA REF# 4SX578BSEA3 MERCHANDISE 03/20/19</t>
  </si>
  <si>
    <t>0000151318900</t>
  </si>
  <si>
    <t>NC SEC OF STATE CORP RALEIGH NC REF# 0015131890 GOVERNMENT SERVI 03/20/19 38.00 US DOLLAR CONVERTED TO</t>
  </si>
  <si>
    <t>NC SEC OF STATE CORP</t>
  </si>
  <si>
    <t>4324749068</t>
  </si>
  <si>
    <t>2 S SALISBURY ST</t>
  </si>
  <si>
    <t>RALEIGH</t>
  </si>
  <si>
    <t>NC</t>
  </si>
  <si>
    <t>27601</t>
  </si>
  <si>
    <t>OFFICE OF THE STATE CONTL</t>
  </si>
  <si>
    <t>03/23/2019</t>
  </si>
  <si>
    <t>PTBJ36Y9</t>
  </si>
  <si>
    <t>UBER TRIP HELP.UBER.COM CA REF# PTBJ36Y9 HELP.UBER.COM 03/23/19</t>
  </si>
  <si>
    <t>CANADA TIRE DECARIE MONTREAL REF# 691004 8669128777 03/22/19</t>
  </si>
  <si>
    <t>03/25/2019</t>
  </si>
  <si>
    <t>STATIONNEMENT VILLE MONTREAL REF# 00000000000 514-868-37100 03/22/19</t>
  </si>
  <si>
    <t>0000000706916</t>
  </si>
  <si>
    <t>Shell Canada C00706 MONTREAL REF# 00000706916 GAS STATION 03/22/19</t>
  </si>
  <si>
    <t>0000000706276</t>
  </si>
  <si>
    <t>Shell Canada C00706 MONTREAL REF# 00000706276 GAS STATION 03/22/19</t>
  </si>
  <si>
    <t>03/26/2019</t>
  </si>
  <si>
    <t>0006596749700</t>
  </si>
  <si>
    <t>VOYAGES GAM SPS TRAV MONT-ROYAL REF# 065967497 514-344-8888 03/26/19</t>
  </si>
  <si>
    <t>3DQKFTLXCPS</t>
  </si>
  <si>
    <t>AMAZON.CA PRIME MEMB AMAZON.CA/PRI REF# 3DQKFTLXCPS SUBSCRIPTION 03/25/19</t>
  </si>
  <si>
    <t>AMAZON. PRIME CA</t>
  </si>
  <si>
    <t>9322772584</t>
  </si>
  <si>
    <t>1071 MAINLAND STREET</t>
  </si>
  <si>
    <t>V6B1A9</t>
  </si>
  <si>
    <t>D3E8STQY</t>
  </si>
  <si>
    <t>UBER TRIP HELP.UBER.COM CA REF# D3E8STQY HELP.UBER.COM 03/26/19</t>
  </si>
  <si>
    <t>03/27/2019</t>
  </si>
  <si>
    <t>0001801451700</t>
  </si>
  <si>
    <t>VOYAGES GAM SPS TRAV MONT-ROYAL REF# 018014517 514-344-8888 03/27/19</t>
  </si>
  <si>
    <t>0143483206752</t>
  </si>
  <si>
    <t>Air Canada WINNIPEG TKT# 01434832067524 AIRLINE/AIR C 03/27/19</t>
  </si>
  <si>
    <t>6XL90AFIO8S</t>
  </si>
  <si>
    <t>AMAZON PRIME AMZN.COM/BILL WA REF# 6XL90AFIO8S SHIPPINGCLUB 03/26/19 12.99 US DOLLAR CONVERTED TO</t>
  </si>
  <si>
    <t>0142110345527</t>
  </si>
  <si>
    <t>AIR CANADA WINNIPEG TKT# 0142110345527 AIRLINE/AIR C 03/25/19</t>
  </si>
  <si>
    <t>0163483206686</t>
  </si>
  <si>
    <t>UNITED AIRLINES INC CANADA TKT# 0163483206686 AIRLINE/AIR C 03/25/19</t>
  </si>
  <si>
    <t>0063483206751</t>
  </si>
  <si>
    <t>DELTA AIR LINES INC. CANADA TKT# 0063483206751 AIRLINE/AIR C 03/26/19</t>
  </si>
  <si>
    <t>03/28/2019</t>
  </si>
  <si>
    <t>4PMFJZMT</t>
  </si>
  <si>
    <t>UBER EATS HELP.UBER.COM CA REF# 4PMFJZMT HELP.UBER.COM 03/27/19</t>
  </si>
  <si>
    <t>04/29/2019</t>
  </si>
  <si>
    <t>B186A3SG</t>
  </si>
  <si>
    <t>UBER TRIP HELP.UBER.COM CA REF# B186A3SG HELP.UBER.COM 03/28/19</t>
  </si>
  <si>
    <t>0004892501200</t>
  </si>
  <si>
    <t>VOYAGES GAM SPS TRAV MONT-ROYAL REF# 048925012 514-344-8888 03/28/19</t>
  </si>
  <si>
    <t>Shell Canada C00706 MONTREAL REF# 00000706929 GAS STATION 03/27/19</t>
  </si>
  <si>
    <t>AIR CANADA WINNIPEG TKT# 0143483206752 AIRLINE/AIR C 03/27/19</t>
  </si>
  <si>
    <t>0063483206833</t>
  </si>
  <si>
    <t>DELTA AIR LINES INC. CANADA TKT# 0063483206833 AIRLINE/AIR C 03/27/19</t>
  </si>
  <si>
    <t>K5Y2VGBF</t>
  </si>
  <si>
    <t>UBER TRIP HELP.UBER.COM CA REF# K5Y2VGBF HELP.UBER.COM 03/29/19</t>
  </si>
  <si>
    <t>VSI813NAZ3J</t>
  </si>
  <si>
    <t>AMZN MKTP CA*MW5JZ2B WWW.AMAZON.CA REF# VSI813NAZ3J MERCHANDISE 03/28/19</t>
  </si>
  <si>
    <t>51072EO58GY</t>
  </si>
  <si>
    <t>AMZN MKTP CA*MW7Z76Q WWW.AMAZON.CA REF# 51072EO58GY MERCHANDISE 03/29/19</t>
  </si>
  <si>
    <t>03/30/2019</t>
  </si>
  <si>
    <t>E1HN04M3</t>
  </si>
  <si>
    <t>UBER TRIP HELP.UBER.COM CA REF# E1HN04M3 HELP.UBER.COM 03/29/19</t>
  </si>
  <si>
    <t>04/01/2019</t>
  </si>
  <si>
    <t>P5TZ12Z7</t>
  </si>
  <si>
    <t>UBER TRIP HELP.UBER.COM CA REF# P5TZ12Z7 HELP.UBER.COM 04/01/19</t>
  </si>
  <si>
    <t>04/02/2019</t>
  </si>
  <si>
    <t>221CA9AH</t>
  </si>
  <si>
    <t>UBER TRIP HELP.UBER.COM CA REF# 221CA9AH HELP.UBER.COM 04/01/19</t>
  </si>
  <si>
    <t>03/31/2019</t>
  </si>
  <si>
    <t>0079779964000</t>
  </si>
  <si>
    <t>DAMAS RESTAURANT OUTREMONT REF# 79779964 514-439-5435 03/31/19</t>
  </si>
  <si>
    <t>DAMAS RESTAURANT ET BAR</t>
  </si>
  <si>
    <t>9310817417</t>
  </si>
  <si>
    <t>5210 AV DU PARC</t>
  </si>
  <si>
    <t>H2V4G7</t>
  </si>
  <si>
    <t>CANADIAN CHAMBER COM MONTREAL REF# 103279031 6132384000 04/01/19</t>
  </si>
  <si>
    <t>CHUBB INS CO OF CANA TORONTO REF# 222648380 8002689344 04/01/19</t>
  </si>
  <si>
    <t>06PXKAD0</t>
  </si>
  <si>
    <t>ADT CANADA *7002980 WWW.ADT.CA REF# 06PXKAD0 ALARM SVCS 04/01/19</t>
  </si>
  <si>
    <t>ADT SECURITY SERVICES CAN</t>
  </si>
  <si>
    <t>9324945998</t>
  </si>
  <si>
    <t>7393</t>
  </si>
  <si>
    <t>615-18TH STREET SE</t>
  </si>
  <si>
    <t>T2E6J5</t>
  </si>
  <si>
    <t>ADT SECURITY SERVICES</t>
  </si>
  <si>
    <t>04/03/2019</t>
  </si>
  <si>
    <t>CORP CANADA/7479959 OTTAWA REF# 206083166 18006226232 04/01/19</t>
  </si>
  <si>
    <t>04/04/2019</t>
  </si>
  <si>
    <t>K5XX4KE6</t>
  </si>
  <si>
    <t>UBER TRIP HELP.UBER.COM CA REF# K5XX4KE6 HELP.UBER.COM 04/03/19</t>
  </si>
  <si>
    <t>04/05/2019</t>
  </si>
  <si>
    <t>2S17YY5S</t>
  </si>
  <si>
    <t>UBER TRIP HELP.UBER.COM CA REF# 2S17YY5S HELP.UBER.COM 04/04/19</t>
  </si>
  <si>
    <t>04/07/2019</t>
  </si>
  <si>
    <t>PHARMAPRIX #0018 MONTREAL REF# 200628826 5147391758 04/05/19</t>
  </si>
  <si>
    <t>04/08/2019</t>
  </si>
  <si>
    <t>0010014191513</t>
  </si>
  <si>
    <t>PAYPAL *XUEFEIYAO2 4029357733 REF# 10014191513 4029357733 04/08/19</t>
  </si>
  <si>
    <t>0011106581909</t>
  </si>
  <si>
    <t>RESTAURANT VAGO 1098 WESTMOUNT REF# 11106581909 RESTAURANT 04/07/19</t>
  </si>
  <si>
    <t>04/09/2019</t>
  </si>
  <si>
    <t>0010014207533</t>
  </si>
  <si>
    <t>PAYPAL *OTHERWORLDC 8002754576 IL REF# 10014207533 8002754576 04/08/19 116.12 US DOLLAR CONVERTED TO</t>
  </si>
  <si>
    <t>EB9VG3XG</t>
  </si>
  <si>
    <t>UBER TRIP HELP.UBER.COM CA REF# EB9VG3XG HELP.UBER.COM 04/09/19 38.25 US DOLLAR CONVERTED TO</t>
  </si>
  <si>
    <t>D5C5SEVA</t>
  </si>
  <si>
    <t>UBER TRIP HELP.UBER.COM CA REF# D5C5SEVA HELP.UBER.COM 04/09/19</t>
  </si>
  <si>
    <t>04/10/2019</t>
  </si>
  <si>
    <t>0021650663433</t>
  </si>
  <si>
    <t>APPLE STORE R216 R21 AUSTIN TX REF# 21650663433 COMPUTER STORE 04/09/19 85.52 US DOLLAR CONVERTED TO</t>
  </si>
  <si>
    <t>APPLE R216 THE DOMAIN</t>
  </si>
  <si>
    <t>1427828041</t>
  </si>
  <si>
    <t>5734</t>
  </si>
  <si>
    <t>COMPUTER SOFTWARE STORES</t>
  </si>
  <si>
    <t>11400 A BURNETT ROAD</t>
  </si>
  <si>
    <t>AUSTIN</t>
  </si>
  <si>
    <t>78758</t>
  </si>
  <si>
    <t>APPLE INC</t>
  </si>
  <si>
    <t>7F8TH5MV</t>
  </si>
  <si>
    <t>UBER TRIP HELP.UBER.COM CA REF# 7F8TH5MV HELP.UBER.COM 04/10/19 29.54 US DOLLAR CONVERTED TO</t>
  </si>
  <si>
    <t>BARGKTRC</t>
  </si>
  <si>
    <t>UBER TRIP HELP.UBER.COM CA REF# BARGKTRC HELP.UBER.COM 04/10/19 3.00 US DOLLAR CONVERTED TO</t>
  </si>
  <si>
    <t>J2B2TT36</t>
  </si>
  <si>
    <t>UBER EATS HELP.UBER.COM CA REF# J2B2TT36 HELP.UBER.COM 04/10/19</t>
  </si>
  <si>
    <t>04/11/2019</t>
  </si>
  <si>
    <t>0031284000000</t>
  </si>
  <si>
    <t>RENAISSANCE AUSTIN H AUSTIN TX FOL# 31284 LODGING 04/11/19</t>
  </si>
  <si>
    <t>RENAISSANCE AUSTIN</t>
  </si>
  <si>
    <t>1425875275</t>
  </si>
  <si>
    <t>9721 ARBORETUM BLVD</t>
  </si>
  <si>
    <t>78759-6316</t>
  </si>
  <si>
    <t>RENAISSANCE HOTELS &amp; RESORTS</t>
  </si>
  <si>
    <t>G9F9HEVJ</t>
  </si>
  <si>
    <t>UBER TRIP HELP.UBER.COM CA REF# G9F9HEVJ HELP.UBER.COM 04/11/19</t>
  </si>
  <si>
    <t>523R8S9J</t>
  </si>
  <si>
    <t>UBER EATS HELP.UBER.COM CA REF# 523R8S9J HELP.UBER.COM 04/11/19</t>
  </si>
  <si>
    <t>7101342 - MILL STREE MISSISSAUGA REF# 00000000000 CATERER 04/10/19</t>
  </si>
  <si>
    <t>THE STREET MILL PUB</t>
  </si>
  <si>
    <t>9301884046</t>
  </si>
  <si>
    <t>5811</t>
  </si>
  <si>
    <t>LESTER B PEARSON INTL AIR</t>
  </si>
  <si>
    <t>L5P1B2</t>
  </si>
  <si>
    <t>SSP AMERICA INC</t>
  </si>
  <si>
    <t>AIR CANADA WINNIPEG TKT# 0142109125971 AIRLINE/AIR C 04/09/19</t>
  </si>
  <si>
    <t>EWZ1PGZ</t>
  </si>
  <si>
    <t>EasyJet LUTON TKT# EWZ1PGZ AIRLINE/AIR C 04/10/19</t>
  </si>
  <si>
    <t>EASYJET GBP</t>
  </si>
  <si>
    <t>9441325826</t>
  </si>
  <si>
    <t>HANGAR 89</t>
  </si>
  <si>
    <t>LUTON</t>
  </si>
  <si>
    <t>LU2 9PF</t>
  </si>
  <si>
    <t>EASYJET</t>
  </si>
  <si>
    <t>GBP</t>
  </si>
  <si>
    <t>AIR CANADA NEW YORK US TKT# 0143483206752 AIRLINE/AIR C 04/10/19</t>
  </si>
  <si>
    <t>04/12/2019</t>
  </si>
  <si>
    <t>0000003720996</t>
  </si>
  <si>
    <t>Shell Canada C03720 MONTREAL REF# 00003720996 GAS STATION 04/11/19</t>
  </si>
  <si>
    <t>0020878614700</t>
  </si>
  <si>
    <t>AEROPORTS DE MONTREA DORVAL REF# 208786147 4163984052 04/11/19</t>
  </si>
  <si>
    <t>AEROPORTS DE MONTREAL</t>
  </si>
  <si>
    <t>9304360291</t>
  </si>
  <si>
    <t>100 FLORAL PARKWAY</t>
  </si>
  <si>
    <t>M6L2C5</t>
  </si>
  <si>
    <t>PRECISE PARKLINK INC</t>
  </si>
  <si>
    <t>04/15/2019</t>
  </si>
  <si>
    <t>MMTC08H01</t>
  </si>
  <si>
    <t>ORCHESTRE SYMPHONIQU MONTREAL REF# MMTC08H01 MISC ENTERTAINER 04/09/19</t>
  </si>
  <si>
    <t>04/16/2019</t>
  </si>
  <si>
    <t>SHOPPER + INC. LACHINE REF# 208973455 5146315216 04/15/19</t>
  </si>
  <si>
    <t>0082450900000</t>
  </si>
  <si>
    <t>ESTIATORIO MILOS MONTREAL REF# 824509 RESTAURANT 04/15/19</t>
  </si>
  <si>
    <t>D74KJWDQ</t>
  </si>
  <si>
    <t>UBER EATS HELP.UBER.COM CA REF# D74KJWDQ HELP.UBER.COM 04/16/19</t>
  </si>
  <si>
    <t>0415NBOBC</t>
  </si>
  <si>
    <t>AIRCANADA ONBOARD CA MISSISSAUGA REF# 0415NBOBC FAST FOOD RESTAU 04/15/19</t>
  </si>
  <si>
    <t>CANADA TIRE DECARIE MONTREAL REF# 691004 8669128777 04/15/19</t>
  </si>
  <si>
    <t>04/17/2019</t>
  </si>
  <si>
    <t>BELL CANADA (OB) MONTREAL REF# 206935431 4163102355 04/16/19</t>
  </si>
  <si>
    <t>0000000706987</t>
  </si>
  <si>
    <t>Shell Canada C00706 MONTREAL REF# 00000706987 AUTO FUEL DISPEN 04/16/19</t>
  </si>
  <si>
    <t>04/18/2019</t>
  </si>
  <si>
    <t>0080396500000</t>
  </si>
  <si>
    <t>BEATRICE RISTORANTE MONTREAL REF# 803965 RESTAURANT 04/17/19</t>
  </si>
  <si>
    <t>0000080004171</t>
  </si>
  <si>
    <t>SOFITEL MONTREAL MONTREAL FOL# 130542847 LODGING 04/17/19</t>
  </si>
  <si>
    <t>04/19/2019</t>
  </si>
  <si>
    <t>0000006195000</t>
  </si>
  <si>
    <t>EXXONMOBIL 4796 RAMSEY NJ REF# 00006195 201-962-7545 04/18/19 77.30 US DOLLAR CONVERTED TO</t>
  </si>
  <si>
    <t>EXXONMOBIL CAT OUTSIDE</t>
  </si>
  <si>
    <t>3248400871</t>
  </si>
  <si>
    <t>5542</t>
  </si>
  <si>
    <t>CUST SVC 1 800 243-9966</t>
  </si>
  <si>
    <t>KANSAS CITY</t>
  </si>
  <si>
    <t>MO</t>
  </si>
  <si>
    <t>64141</t>
  </si>
  <si>
    <t>EXXONMOBIL</t>
  </si>
  <si>
    <t>CANADA TIRE DECARIE MONTREAL REF# 691004 8669128777 04/18/19</t>
  </si>
  <si>
    <t>04/20/2019</t>
  </si>
  <si>
    <t>H4T0Y07A</t>
  </si>
  <si>
    <t>UBER TRIP HELP.UBER.COM CA REF# H4T0Y07A HELP.UBER.COM 04/20/19 16.99 US DOLLAR CONVERTED TO</t>
  </si>
  <si>
    <t>0050161100000</t>
  </si>
  <si>
    <t>THE MODERN AT MOMA NEW YORK NY REF# 501611 RESTAURANT 04/19/19 395.22 US DOLLAR CONVERTED TO</t>
  </si>
  <si>
    <t>MODERN</t>
  </si>
  <si>
    <t>6312676927</t>
  </si>
  <si>
    <t>9 W 53RD ST</t>
  </si>
  <si>
    <t>10019</t>
  </si>
  <si>
    <t>UNION SQUARE HOSPITALITY</t>
  </si>
  <si>
    <t>04/21/2019</t>
  </si>
  <si>
    <t>BIG NOSE FULL BODY 6 BROOKLYN NY REF# 10156320190 7183694030 04/20/19 499.76 US DOLLAR CONVERTED TO</t>
  </si>
  <si>
    <t>BIG NOSE FULL BODY</t>
  </si>
  <si>
    <t>1312747587</t>
  </si>
  <si>
    <t>5921</t>
  </si>
  <si>
    <t>389 7TH AVE</t>
  </si>
  <si>
    <t>04/22/2019</t>
  </si>
  <si>
    <t>0000200509000</t>
  </si>
  <si>
    <t>WESTHOUSE HOTEL NEW YORK NY FOL# 00200509 LODGING 04/21/19</t>
  </si>
  <si>
    <t>WESTHOUSE HOTEL NEW YORK</t>
  </si>
  <si>
    <t>4319968624</t>
  </si>
  <si>
    <t>201 W 55TH ST</t>
  </si>
  <si>
    <t>30N4B8RQ</t>
  </si>
  <si>
    <t>UBER TRIP HELP.UBER.COM CA REF# 30N4B8RQ HELP.UBER.COM 04/22/19</t>
  </si>
  <si>
    <t>0000200510000</t>
  </si>
  <si>
    <t>WESTHOUSE HOTEL NEW YORK NY FOL# 00200510 LODGING 04/21/19</t>
  </si>
  <si>
    <t>0085133319112</t>
  </si>
  <si>
    <t>Soho Cecconi's Water Brooklyn NY REF# 85133319112 646-215-2136 04/21/19 193.58 US DOLLAR CONVERTED TO</t>
  </si>
  <si>
    <t>CECCONI'S</t>
  </si>
  <si>
    <t>2315267617</t>
  </si>
  <si>
    <t>55 WATER STREET</t>
  </si>
  <si>
    <t>11201</t>
  </si>
  <si>
    <t>04/23/2019</t>
  </si>
  <si>
    <t>N0069375054</t>
  </si>
  <si>
    <t>MAPLEFIELDS * CHAMPLAIN NY REF# N0069375054 GAS STATION 04/22/19 67.10 US DOLLAR CONVERTED TO</t>
  </si>
  <si>
    <t>MFFJK6GG</t>
  </si>
  <si>
    <t>UBER TRIP HELP.UBER.COM CA REF# MFFJK6GG HELP.UBER.COM 04/23/19</t>
  </si>
  <si>
    <t>04/24/2019</t>
  </si>
  <si>
    <t>N89PDHPY</t>
  </si>
  <si>
    <t>UBER EATS HELP.UBER.COM CA REF# N89PDHPY HELP.UBER.COM 04/24/19</t>
  </si>
  <si>
    <t>0031105729113</t>
  </si>
  <si>
    <t>EUROPEAN MOTORWERK 0 MONTREAL REF# 31105729113 AUTO SERVICE 04/23/19</t>
  </si>
  <si>
    <t>EUROPEAN MOTORWERK</t>
  </si>
  <si>
    <t>9311986997</t>
  </si>
  <si>
    <t>3900 C JEAN TALON O</t>
  </si>
  <si>
    <t>H3R 2G8</t>
  </si>
  <si>
    <t>AUTO-RENEW</t>
  </si>
  <si>
    <t>CAA QUEBEC ADHESION QUEBEC REF# AUTO-RENEW MEMBER ORGS 04/23/19</t>
  </si>
  <si>
    <t>CAA QUEBEC ADHESIONS</t>
  </si>
  <si>
    <t>9312633325</t>
  </si>
  <si>
    <t>8675</t>
  </si>
  <si>
    <t>444 RUE BOUVIER</t>
  </si>
  <si>
    <t>QUEBEC</t>
  </si>
  <si>
    <t>G2J1E3</t>
  </si>
  <si>
    <t>CANADIAN AUTOMOBILE ASSOC</t>
  </si>
  <si>
    <t>0011106581911</t>
  </si>
  <si>
    <t>WESTMOUNT PUBLIC SEC WESTMOUNT REF# 11106581911 PARKING LOT &amp; GA 04/23/19</t>
  </si>
  <si>
    <t>04/25/2019</t>
  </si>
  <si>
    <t>16VQZ4JVKIJ</t>
  </si>
  <si>
    <t>AMZN MKTP CA*MZ7E97H WWW.AMAZON.CA REF# 16VQZ4JVKIJ MERCHANDISE 04/24/19</t>
  </si>
  <si>
    <t>0000740272000</t>
  </si>
  <si>
    <t>SMARTSIGN BROOKLYN NY 00740272 MSL-79953 112012 04/25/19 43.98 US DOLLAR CONVERTED TO</t>
  </si>
  <si>
    <t>SMARTSIGN</t>
  </si>
  <si>
    <t>6319812277</t>
  </si>
  <si>
    <t>ONE PIERREPONT PLAZA</t>
  </si>
  <si>
    <t>04/26/2019</t>
  </si>
  <si>
    <t>AGDD89EB</t>
  </si>
  <si>
    <t>UBER TRIP HELP.UBER.COM CA REF# AGDD89EB HELP.UBER.COM 04/26/19</t>
  </si>
  <si>
    <t>6MTDYJPN</t>
  </si>
  <si>
    <t>UBER EATS HELP.UBER.COM CA REF# 6MTDYJPN HELP.UBER.COM 04/26/19</t>
  </si>
  <si>
    <t>membeship renewal</t>
  </si>
  <si>
    <t>04/27/2019</t>
  </si>
  <si>
    <t>CCSYRYN2</t>
  </si>
  <si>
    <t>UBER TRIP HELP.UBER.COM CA REF# CCSYRYN2 HELP.UBER.COM 04/27/19</t>
  </si>
  <si>
    <t>05/28/2019</t>
  </si>
  <si>
    <t>2CT2R6WQ01M</t>
  </si>
  <si>
    <t>AMAZON PRIME AMZN.COM/BILL WA REF# 2CT2R6WQ01M SHIPPINGCLUB 04/26/19 12.99 US DOLLAR CONVERTED TO</t>
  </si>
  <si>
    <t>04/28/2019</t>
  </si>
  <si>
    <t>0080285600000</t>
  </si>
  <si>
    <t>THEATRE STDENIS MONTREAL REF# 802856 TICKET AGENCY 04/27/19</t>
  </si>
  <si>
    <t>THEATRE ST DENIS</t>
  </si>
  <si>
    <t>9310499372</t>
  </si>
  <si>
    <t>1594 RUE SAINT-DENIS</t>
  </si>
  <si>
    <t>H2X3K2</t>
  </si>
  <si>
    <t>0018518050000</t>
  </si>
  <si>
    <t>TICKETPROCA MONTREAL REF# 1851805 THTRCL PRDCR 04/27/19</t>
  </si>
  <si>
    <t>CENTAUR THEATRE 2093 MONTREAL REF# 11106581911 MOVIE THEATER 04/27/19</t>
  </si>
  <si>
    <t>0024700000000</t>
  </si>
  <si>
    <t>CROWN SALTS GARDE MA MONTREAL REF# 247 RESTAURANT 04/27/19</t>
  </si>
  <si>
    <t>GARDE MANGER</t>
  </si>
  <si>
    <t>9310417234</t>
  </si>
  <si>
    <t>408 ST FRANCOIS XAVIER</t>
  </si>
  <si>
    <t>H2Y2S9</t>
  </si>
  <si>
    <t>0020402100200</t>
  </si>
  <si>
    <t>OPT -VENUEPARKING.CO LAVAL REF# 204021002 4506598574 04/28/19</t>
  </si>
  <si>
    <t>MAPLACE</t>
  </si>
  <si>
    <t>9310706172</t>
  </si>
  <si>
    <t>1981, AV. MCGILL COLLEGE</t>
  </si>
  <si>
    <t>STATIONNEMENT VILLE MONTREAL REF# 00000000000 514-868-37100 04/28/19</t>
  </si>
  <si>
    <t>04/30/2019</t>
  </si>
  <si>
    <t>270745304--</t>
  </si>
  <si>
    <t>M&amp;C Resrvtion Svcs L Surrey REF# 270745304-- 270745304--19356 04/26/19</t>
  </si>
  <si>
    <t>M&amp;C RESRVTION SVCS LTD</t>
  </si>
  <si>
    <t>9590648374</t>
  </si>
  <si>
    <t>VICTORIA HOUSE</t>
  </si>
  <si>
    <t>HORLEY</t>
  </si>
  <si>
    <t>RH6 7AF</t>
  </si>
  <si>
    <t>MILLENNIUM HOTELS &amp; RESORTS</t>
  </si>
  <si>
    <t>COPTHORNE HOTELS</t>
  </si>
  <si>
    <t>05/01/2019</t>
  </si>
  <si>
    <t>139Q7KHF</t>
  </si>
  <si>
    <t>UBER EATS HELP.UBER.COM CA REF# 139Q7KHF HELP.UBER.COM 05/01/19</t>
  </si>
  <si>
    <t>CORP CANADA/7538003 OTTAWA REF# 206083166 18006226232 04/29/19</t>
  </si>
  <si>
    <t>05/02/2019</t>
  </si>
  <si>
    <t>6W0BJB3WI1U</t>
  </si>
  <si>
    <t>AMZN MKTP CA*MZ8N82S WWW.AMAZON.CA REF# 6W0BJB3WI1U MERCHANDISE 04/25/19</t>
  </si>
  <si>
    <t>0010015515090</t>
  </si>
  <si>
    <t>PAYPAL *NANJINGMOMA 4029357733 REF# 10015515090 4029357733 05/01/19 269.00 US DOLLAR CONVERTED TO</t>
  </si>
  <si>
    <t>9450117536</t>
  </si>
  <si>
    <t>05/03/2019</t>
  </si>
  <si>
    <t>FJ9KQW85</t>
  </si>
  <si>
    <t>UBER TRIP HELP.UBER.COM CA REF# FJ9KQW85 HELP.UBER.COM 05/03/19</t>
  </si>
  <si>
    <t>MGDBP4HP</t>
  </si>
  <si>
    <t>UBER TRIP HELP.UBER.COM CA REF# MGDBP4HP HELP.UBER.COM 05/03/19</t>
  </si>
  <si>
    <t>JKFV7CHA</t>
  </si>
  <si>
    <t>UBER TRIP HELP.UBER.COM CA REF# JKFV7CHA HELP.UBER.COM 05/03/19</t>
  </si>
  <si>
    <t>0142112285015</t>
  </si>
  <si>
    <t>AIR CANADA WINNIPEG TKT# 0142112285015 AIRLINE/AIR C 05/02/19</t>
  </si>
  <si>
    <t>0142112285016</t>
  </si>
  <si>
    <t>AIR CANADA WINNIPEG TKT# 0142112285016 AIRLINE/AIR C 05/02/19</t>
  </si>
  <si>
    <t>0142112285017</t>
  </si>
  <si>
    <t>AIR CANADA WINNIPEG TKT# 0142112285017 AIRLINE/AIR C 05/02/19</t>
  </si>
  <si>
    <t>0011106581912</t>
  </si>
  <si>
    <t>THE CANADIAN ACADEMY OTTAWA REF# 11106581912 CHARITABLE ORG 05/02/19</t>
  </si>
  <si>
    <t>CANADA TIRE DECARIE MONTREAL REF# 691004 8669128777 05/02/19</t>
  </si>
  <si>
    <t>INFINITE CABLES - PH MARKHAM REF# 11106581912 COMPUTERS &amp; EQUI 05/02/19</t>
  </si>
  <si>
    <t>INFINITE CABLES - PHANTOM</t>
  </si>
  <si>
    <t>9306063067</t>
  </si>
  <si>
    <t>3993 14TH AVENUE</t>
  </si>
  <si>
    <t>L3R4Z6</t>
  </si>
  <si>
    <t>05/05/2019</t>
  </si>
  <si>
    <t>05/04/2019</t>
  </si>
  <si>
    <t>2453E8DE</t>
  </si>
  <si>
    <t>UBER EATS SAN FRANCISCO CA REF# 2453E8DE 8005928996 05/04/19</t>
  </si>
  <si>
    <t>05/07/2019</t>
  </si>
  <si>
    <t>05/06/2019</t>
  </si>
  <si>
    <t>PF CHANG S DECARIE MONTREAL REF# 00000000000 514-731-20200 05/06/19</t>
  </si>
  <si>
    <t>PF CHANGS DECARIE</t>
  </si>
  <si>
    <t>9311470448</t>
  </si>
  <si>
    <t>5485 RUE DES JOCKEYS</t>
  </si>
  <si>
    <t>H9P2T7</t>
  </si>
  <si>
    <t>SPORTSCENE RESTS INC</t>
  </si>
  <si>
    <t>C18BEPW8N3U</t>
  </si>
  <si>
    <t>WAL*MART CANADA INC MISSISSAUGA REF# C18BEPW8N3U 8882631938 05/05/19</t>
  </si>
  <si>
    <t>WALMART CANADA</t>
  </si>
  <si>
    <t>9302474722</t>
  </si>
  <si>
    <t>1940 ARGENTIA RD</t>
  </si>
  <si>
    <t>L5N1P9</t>
  </si>
  <si>
    <t>WAL-MART (GLOBAL)</t>
  </si>
  <si>
    <t>05/08/2019</t>
  </si>
  <si>
    <t>PHARMAPRIX #0018 MONTREAL REF# 200628826 5147391758 05/07/19</t>
  </si>
  <si>
    <t>WESTMOUNT PUBLIC SEC WESTMOUNT REF# 11106581912 PARKING LOT &amp; GA 05/07/19</t>
  </si>
  <si>
    <t>0028074400000</t>
  </si>
  <si>
    <t>CANADIAN CHAMBER OF OTTAWA REF# 280744 DIRECT MKTG MISC 05/07/19</t>
  </si>
  <si>
    <t>05/09/2019</t>
  </si>
  <si>
    <t>HS798ZAJ</t>
  </si>
  <si>
    <t>UBER TRIP HELP.UBER.COM CA REF# HS798ZAJ HELP.UBER.COM 05/09/19</t>
  </si>
  <si>
    <t>0000000706947</t>
  </si>
  <si>
    <t>Shell Canada C00706 MONTREAL REF# 00000706947 AUTO FUEL DISPEN 05/07/19</t>
  </si>
  <si>
    <t>05/10/2019</t>
  </si>
  <si>
    <t>7HN0ZYE5</t>
  </si>
  <si>
    <t>UBER TRIP HELP.UBER.COM CA REF# 7HN0ZYE5 HELP.UBER.COM 05/10/19</t>
  </si>
  <si>
    <t>0002036655300</t>
  </si>
  <si>
    <t>VOYAGES GAM SPS TRAV MONT-ROYAL REF# 020366553 514-344-8888 05/10/19</t>
  </si>
  <si>
    <t>0013697268510</t>
  </si>
  <si>
    <t>American Airlines In TORONTO TKT# 00136972685102 AIRLINE/AIR C 05/10/19</t>
  </si>
  <si>
    <t>05/11/2019</t>
  </si>
  <si>
    <t>71M0C3B9</t>
  </si>
  <si>
    <t>UBER TRIP HELP.UBER.COM CA REF# 71M0C3B9 HELP.UBER.COM 05/11/19</t>
  </si>
  <si>
    <t>0088703200000</t>
  </si>
  <si>
    <t>ESTIATORIO MILOS MONTREAL REF# 887032 RESTAURANT 05/10/19</t>
  </si>
  <si>
    <t>05/13/2019</t>
  </si>
  <si>
    <t>NFD67Q09</t>
  </si>
  <si>
    <t>UBER TRIP HELP.UBER.COM CA REF# NFD67Q09 HELP.UBER.COM 05/13/19</t>
  </si>
  <si>
    <t>05/12/2019</t>
  </si>
  <si>
    <t>STATIONNEMENT VILLE MONTREAL REF# 00000000000 514-868-37100 05/12/19</t>
  </si>
  <si>
    <t>05/14/2019</t>
  </si>
  <si>
    <t>BGPSE19V</t>
  </si>
  <si>
    <t>UBER TRIP HELP.UBER.COM CA REF# BGPSE19V HELP.UBER.COM 05/14/19</t>
  </si>
  <si>
    <t>0048247118100</t>
  </si>
  <si>
    <t>CERCO CABLE MONTREAL DORVAL REF# 482471181 514-631-4331 05/14/19</t>
  </si>
  <si>
    <t>0010016209916</t>
  </si>
  <si>
    <t>PAYPAL *BEISITELECT 4029357733 REF# 10016209916 4029357733 05/13/19 106.00 US DOLLAR CONVERTED TO</t>
  </si>
  <si>
    <t>05/15/2019</t>
  </si>
  <si>
    <t>0005103841200</t>
  </si>
  <si>
    <t>VOYAGES GAM SPS TRAV MONT-ROYAL REF# 051038412 514-344-8888 05/15/19</t>
  </si>
  <si>
    <t>0063697479502</t>
  </si>
  <si>
    <t>DELTA AIR LINES INC. CANADA TKT# 0063697479502 DELTA AIR 05/14/19</t>
  </si>
  <si>
    <t>0163697479503</t>
  </si>
  <si>
    <t>UNITED AIRLINES INC CANADA TKT# 0163697479503 UNITED AIR 05/14/19</t>
  </si>
  <si>
    <t>05/16/2019</t>
  </si>
  <si>
    <t>ENMVVQYS</t>
  </si>
  <si>
    <t>UBER TRIP HELP.UBER.COM CA REF# ENMVVQYS HELP.UBER.COM 05/15/19</t>
  </si>
  <si>
    <t>55HPEZZZ</t>
  </si>
  <si>
    <t>UBER EATS SAN FRANCISCO CA REF# 55HPEZZZ 8005928996 05/16/19</t>
  </si>
  <si>
    <t>05/17/2019</t>
  </si>
  <si>
    <t>0V6876CW</t>
  </si>
  <si>
    <t>UBER TRIP HELP.UBER.COM CA REF# 0V6876CW HELP.UBER.COM 05/17/19</t>
  </si>
  <si>
    <t>DQZ94PP1</t>
  </si>
  <si>
    <t>UBER TRIP HELP.UBER.COM CA REF# DQZ94PP1 HELP.UBER.COM 05/16/19</t>
  </si>
  <si>
    <t>BELL CANADA (OB) MONTREAL REF# 206935431 4163102355 05/16/19</t>
  </si>
  <si>
    <t>05/18/2019</t>
  </si>
  <si>
    <t>2J67MWC1</t>
  </si>
  <si>
    <t>UBER TRIP HELP.UBER.COM CA REF# 2J67MWC1 HELP.UBER.COM 05/17/19</t>
  </si>
  <si>
    <t>C6CTEZ4M</t>
  </si>
  <si>
    <t>UBER EATS SAN FRANCISCO CA REF# C6CTEZ4M 8005928996 05/18/19</t>
  </si>
  <si>
    <t>05/20/2019</t>
  </si>
  <si>
    <t>STATIONNEMENT VILLE MONTREAL REF# 00000000000 514-868-37100 05/17/19</t>
  </si>
  <si>
    <t>EGT9225M</t>
  </si>
  <si>
    <t>UBER EATS SAN FRANCISCO CA REF# EGT9225M 8005928996 05/20/19</t>
  </si>
  <si>
    <t>REST L EXPRESS MONTREAL REF# 00000000000 5148435923 0 05/17/19</t>
  </si>
  <si>
    <t>05/21/2019</t>
  </si>
  <si>
    <t>HW7BWTDT</t>
  </si>
  <si>
    <t>UBER TRIP HELP.UBER.COM CA REF# HW7BWTDT HELP.UBER.COM 05/21/19</t>
  </si>
  <si>
    <t>0011106581914</t>
  </si>
  <si>
    <t>RESTAURANT VAGO 1098 WESTMOUNT REF# 11106581914 RESTAURANT 05/20/19</t>
  </si>
  <si>
    <t>05/22/2019</t>
  </si>
  <si>
    <t>CRSRTXPS</t>
  </si>
  <si>
    <t>UBER TRIP HELP.UBER.COM CA REF# CRSRTXPS HELP.UBER.COM 05/22/19</t>
  </si>
  <si>
    <t>5GDON31JIS9</t>
  </si>
  <si>
    <t>AMZN MKTP CA*MN3IQ0H WWW.AMAZON.CA REF# 5GDON31JIS9 MERCHANDISE 05/21/19</t>
  </si>
  <si>
    <t>NDMJENH1</t>
  </si>
  <si>
    <t>UBER EATS SAN FRANCISCO CA REF# NDMJENH1 8005928996 05/22/19</t>
  </si>
  <si>
    <t>05/23/2019</t>
  </si>
  <si>
    <t>P8QR1S1N</t>
  </si>
  <si>
    <t>UBER TRIP HELP.UBER.COM CA REF# P8QR1S1N HELP.UBER.COM 05/22/19</t>
  </si>
  <si>
    <t>CANADA TIRE DECARIE MONTREAL REF# 691004 8669128777 05/22/19</t>
  </si>
  <si>
    <t>05/24/2019</t>
  </si>
  <si>
    <t>CPC SCP/000032098749 OTTAWA REF# 206151708 8002671592 05/23/19</t>
  </si>
  <si>
    <t>0000000706989</t>
  </si>
  <si>
    <t>Shell Canada C00706 MONTREAL REF# 00000706989 AUTO FUEL DISPEN 05/22/19</t>
  </si>
  <si>
    <t>46J0ZG3G</t>
  </si>
  <si>
    <t>UBER TRIP HELP.UBER.COM CA REF# 46J0ZG3G HELP.UBER.COM 05/24/19</t>
  </si>
  <si>
    <t>05/25/2019</t>
  </si>
  <si>
    <t>3OR2F8P8QWD</t>
  </si>
  <si>
    <t>AMZN MKTP CA*MN8UI69 WWW.AMAZON.CA REF# 3OR2F8P8QWD MERCHANDISE 05/24/19</t>
  </si>
  <si>
    <t>N6N750Z3</t>
  </si>
  <si>
    <t>UBER EATS SAN FRANCISCO CA REF# N6N750Z3 8005928996 05/25/19</t>
  </si>
  <si>
    <t>M0XJHYRJ</t>
  </si>
  <si>
    <t>UBER TRIP HELP.UBER.COM CA REF# M0XJHYRJ HELP.UBER.COM 05/25/19</t>
  </si>
  <si>
    <t>RMS2Q32T</t>
  </si>
  <si>
    <t>UBER TRIP HELP.UBER.COM CA REF# RMS2Q32T HELP.UBER.COM 05/25/19</t>
  </si>
  <si>
    <t>05/26/2019</t>
  </si>
  <si>
    <t>8ST3Q2FQ</t>
  </si>
  <si>
    <t>UBER TRIP HELP.UBER.COM CA REF# 8ST3Q2FQ HELP.UBER.COM 05/25/19</t>
  </si>
  <si>
    <t>05/27/2019</t>
  </si>
  <si>
    <t>KXGHFQDR</t>
  </si>
  <si>
    <t>UBER TRIP HELP.UBER.COM CA REF# KXGHFQDR HELP.UBER.COM 05/27/19</t>
  </si>
  <si>
    <t>06/26/2019</t>
  </si>
  <si>
    <t>PTKCHM3Q</t>
  </si>
  <si>
    <t>UBER EATS SAN FRANCISCO CA REF# PTKCHM3Q 8005928996 05/27/19</t>
  </si>
  <si>
    <t>5F50WKVT</t>
  </si>
  <si>
    <t>UBER EATS SAN FRANCISCO CA REF# 5F50WKVT 8005928996 05/26/19</t>
  </si>
  <si>
    <t>3EBC7GWH2JL</t>
  </si>
  <si>
    <t>AMAZON PRIME AMZN.COM/BILL WA REF# 3EBC7GWH2JL SHIPPINGCLUB 05/26/19 12.99 US DOLLAR CONVERTED TO</t>
  </si>
  <si>
    <t>0000000706902</t>
  </si>
  <si>
    <t>Shell Canada C00706 MONTREAL REF# 00000706902 AUTO FUEL DISPEN 05/26/19</t>
  </si>
  <si>
    <t>Q80V3H2E</t>
  </si>
  <si>
    <t>UBER TRIP HELP.UBER.COM CA REF# Q80V3H2E HELP.UBER.COM 05/28/19</t>
  </si>
  <si>
    <t>RIB'N REEF MONTREAL REF# 107800147 18888671601 05/26/19</t>
  </si>
  <si>
    <t>05/29/2019</t>
  </si>
  <si>
    <t>OPSNT_F9QOH</t>
  </si>
  <si>
    <t>SP * SHOPCUMMINS SURREY REF# OPSNT_F9QOH 8552927278 05/29/19</t>
  </si>
  <si>
    <t>SP * SHOPCUMMINS</t>
  </si>
  <si>
    <t>9326780369</t>
  </si>
  <si>
    <t>18452 96TH AVE</t>
  </si>
  <si>
    <t>SURREY</t>
  </si>
  <si>
    <t>V4N</t>
  </si>
  <si>
    <t>283290659-1</t>
  </si>
  <si>
    <t>WWW.NEWEGG.COM 800-390-1119 REF# 283290659-1 ELECTRONICS 05/29/19</t>
  </si>
  <si>
    <t>05/30/2019</t>
  </si>
  <si>
    <t>0093358741160</t>
  </si>
  <si>
    <t>LCOM-IEI INC 0363 NORTH ANDOVER MA 933587411 Clara 01845 05/30/19 226.65 US DOLLAR CONVERTED TO</t>
  </si>
  <si>
    <t>LCOM</t>
  </si>
  <si>
    <t>1569646912</t>
  </si>
  <si>
    <t>17792 FITCH</t>
  </si>
  <si>
    <t>IRVINE</t>
  </si>
  <si>
    <t>92614</t>
  </si>
  <si>
    <t>INFINITE ELECTRONICS INTE</t>
  </si>
  <si>
    <t>G7EWZF86</t>
  </si>
  <si>
    <t>UBER EATS SAN FRANCISCO CA REF# G7EWZF86 8005928996 05/30/19</t>
  </si>
  <si>
    <t>4N530JC0</t>
  </si>
  <si>
    <t>UBER TRIP HELP.UBER.COM CA REF# 4N530JC0 HELP.UBER.COM 05/30/19</t>
  </si>
  <si>
    <t>GW9BY2P7</t>
  </si>
  <si>
    <t>UBER TRIP HELP.UBER.COM CA REF# GW9BY2P7 HELP.UBER.COM 05/30/19</t>
  </si>
  <si>
    <t>6R18C4FR</t>
  </si>
  <si>
    <t>UBER TRIP HELP.UBER.COM CA REF# 6R18C4FR HELP.UBER.COM 05/30/19</t>
  </si>
  <si>
    <t>05/31/2019</t>
  </si>
  <si>
    <t>G6YB6D75</t>
  </si>
  <si>
    <t>UBER TRIP HELP.UBER.COM CA REF# G6YB6D75 HELP.UBER.COM 05/31/19</t>
  </si>
  <si>
    <t>2W6GR7YC</t>
  </si>
  <si>
    <t>UBER TRIP HELP.UBER.COM CA REF# 2W6GR7YC HELP.UBER.COM 05/30/19</t>
  </si>
  <si>
    <t>JZM4HZJH</t>
  </si>
  <si>
    <t>UBER TRIP HELP.UBER.COM CA REF# JZM4HZJH HELP.UBER.COM 05/31/19</t>
  </si>
  <si>
    <t>O81087175-1</t>
  </si>
  <si>
    <t>GLOBALINDUSTRIALCAND 800-645-2986 REF# O81087175-1 OFFICE SUP 05/30/19</t>
  </si>
  <si>
    <t>06/01/2019</t>
  </si>
  <si>
    <t>0011106581915</t>
  </si>
  <si>
    <t>WESTMOUNT PUBLIC SEC WESTMOUNT REF# 11106581915 PARKING LOT &amp; GA 05/31/19</t>
  </si>
  <si>
    <t>0021105189152</t>
  </si>
  <si>
    <t>CAFE GENTILE WESTMOU MONTREAL REF# 21105189152 RESTAURANT 05/31/19</t>
  </si>
  <si>
    <t>0073878325000</t>
  </si>
  <si>
    <t>ONLINECOMPONENTS.COM PHOENIX AZ 73878325 CLARA 85034 05/31/19 29.23 US DOLLAR CONVERTED TO</t>
  </si>
  <si>
    <t>ONLINE COMPONENTS.CO</t>
  </si>
  <si>
    <t>5271104382</t>
  </si>
  <si>
    <t>AUTOMOBILES AND VEHICLES</t>
  </si>
  <si>
    <t>5013</t>
  </si>
  <si>
    <t>MOTOR VEHICLE SUPPLIES AND NEW PARTS</t>
  </si>
  <si>
    <t>11125 S EASTERN AVE</t>
  </si>
  <si>
    <t>HENDERSON</t>
  </si>
  <si>
    <t>89052-4385</t>
  </si>
  <si>
    <t>MASTER INTERNATIONAL INC</t>
  </si>
  <si>
    <t>FAE3WEFT</t>
  </si>
  <si>
    <t>UBER EATS SAN FRANCISCO CA REF# FAE3WEFT 8005928996 06/01/19</t>
  </si>
  <si>
    <t>06/02/2019</t>
  </si>
  <si>
    <t>CXGQXRCB</t>
  </si>
  <si>
    <t>UBER EATS SAN FRANCISCO CA REF# CXGQXRCB 8005928996 06/02/19</t>
  </si>
  <si>
    <t>RIB'N REEF MONTREAL REF# 107800147 18888671601 05/29/19</t>
  </si>
  <si>
    <t>06/03/2019</t>
  </si>
  <si>
    <t>283369939-0</t>
  </si>
  <si>
    <t>WWW.NEWEGG.COM 800-390-1119 REF# 283369939-0 ELECTRONICS 05/30/19</t>
  </si>
  <si>
    <t>06/04/2019</t>
  </si>
  <si>
    <t>0075590042000</t>
  </si>
  <si>
    <t>ONLINECOMPONENTS.COM PHOENIX AZ REF# 75590042 602-685-3920 06/03/19 7.31 US DOLLAR CONVERTED TO</t>
  </si>
  <si>
    <t>592417414-0</t>
  </si>
  <si>
    <t>DELL CANADA INC 800-WWWDELL REF# 592417414-0 COMPUTERS 06/04/19</t>
  </si>
  <si>
    <t>DELL COMPUTER-DHS</t>
  </si>
  <si>
    <t>9305078165</t>
  </si>
  <si>
    <t>501-155 GORDON BARKER RD</t>
  </si>
  <si>
    <t>M2H3N5</t>
  </si>
  <si>
    <t>DELL INC</t>
  </si>
  <si>
    <t>06/05/2019</t>
  </si>
  <si>
    <t>S1PLWA6RHZX</t>
  </si>
  <si>
    <t>AMAZON.CA*M628C7Z12 AMAZON.CA REF# S1PLWA6RHZX MERCHANDISE 06/04/19</t>
  </si>
  <si>
    <t>0021105179156</t>
  </si>
  <si>
    <t>RESION LLC 516-742-6300 NY REF# 21105179156 ELECTRONIC P 06/04/19 50.04 US DOLLAR CONVERTED TO</t>
  </si>
  <si>
    <t>RESION LLC</t>
  </si>
  <si>
    <t>2315564088</t>
  </si>
  <si>
    <t>100 13TH AVE</t>
  </si>
  <si>
    <t>RONKONKOMA</t>
  </si>
  <si>
    <t>11779-6820</t>
  </si>
  <si>
    <t>06/06/2019</t>
  </si>
  <si>
    <t>0003397619700</t>
  </si>
  <si>
    <t>VOYAGES GAM SPS TRAV MONT-ROYAL REF# 033976197 514-344-8888 06/06/19</t>
  </si>
  <si>
    <t>0143698166206</t>
  </si>
  <si>
    <t>Air Canada WINNIPEG TKT# 01436981662060 AIRLINE/AIR C 06/06/19</t>
  </si>
  <si>
    <t>PHARMAPRIX #0018 MONTREAL REF# 200628826 5147391758 06/05/19</t>
  </si>
  <si>
    <t>06/07/2019</t>
  </si>
  <si>
    <t>689BSRYQL7I</t>
  </si>
  <si>
    <t>AMZN MKTP CA*M652U2P WWW.AMAZON.CA REF# 689BSRYQL7I MERCHANDISE 06/06/19</t>
  </si>
  <si>
    <t>2J16ZENVK7H</t>
  </si>
  <si>
    <t>AMZN MKTP CA*M620I6J WWW.AMAZON.CA REF# 2J16ZENVK7H MERCHANDISE 06/06/19</t>
  </si>
  <si>
    <t>7GN5MV95W19</t>
  </si>
  <si>
    <t>AMAZON.CA*M62CK4L10 AMAZON.CA REF# 7GN5MV95W19 MERCHANDISE 06/06/19</t>
  </si>
  <si>
    <t>06/08/2019</t>
  </si>
  <si>
    <t>2CGZPRC2OEC</t>
  </si>
  <si>
    <t>AMAZON.CA*M64UB5G31 AMAZON.CA REF# 2CGZPRC2OEC MERCHANDISE 06/07/19</t>
  </si>
  <si>
    <t>5L8C2H4ZBAA</t>
  </si>
  <si>
    <t>AMAZON.CA*M68RE6ZP0 AMAZON.CA REF# 5L8C2H4ZBAA MERCHANDISE 06/07/19</t>
  </si>
  <si>
    <t>3ZSN4X34XYL</t>
  </si>
  <si>
    <t>AMAZON.CA*M678R3LO0 AMAZON.CA REF# 3ZSN4X34XYL MERCHANDISE 06/07/19</t>
  </si>
  <si>
    <t>06/10/2019</t>
  </si>
  <si>
    <t>MMTC01S01</t>
  </si>
  <si>
    <t>ORCHESTRE SYMPHONIQU MONTREAL REF# MMTC01S01 MISC ENTERTAINER 06/04/19</t>
  </si>
  <si>
    <t>06/11/2019</t>
  </si>
  <si>
    <t>0091723184700</t>
  </si>
  <si>
    <t>SF OPERA BOXOFC 0000 SAN FRANCISCO CA REF# 917231847 415-864-3330 06/10/19 493.00 US DOLLAR CONVERTED TO</t>
  </si>
  <si>
    <t>SAN FRANCISCO OPERA</t>
  </si>
  <si>
    <t>5046527768</t>
  </si>
  <si>
    <t>301 VAN NESS AVE</t>
  </si>
  <si>
    <t>94102-4509</t>
  </si>
  <si>
    <t>06/12/2019</t>
  </si>
  <si>
    <t>0142114228567</t>
  </si>
  <si>
    <t>AIR CANADA WINNIPEG TKT# 0142114228567 AIRLINE/AIR C 06/11/19</t>
  </si>
  <si>
    <t>06/13/2019</t>
  </si>
  <si>
    <t>I3KR1FV80</t>
  </si>
  <si>
    <t>EXPEDIA 744329218066 EXPEDIA.CA REF# I3KR1FV80 TRAVEL 06/12/19</t>
  </si>
  <si>
    <t>06/14/2019</t>
  </si>
  <si>
    <t>0011106581916</t>
  </si>
  <si>
    <t>DUNN'S DECARIE 11037 MONTREAL REF# 11106581916 RESTAURANT 06/13/19</t>
  </si>
  <si>
    <t>WESTMOUNT PUBLIC SEC WESTMOUNT REF# 11106581916 PARKING LOT &amp; GA 06/13/19</t>
  </si>
  <si>
    <t>PRJY50R2</t>
  </si>
  <si>
    <t>UBER TRIP HELP.UBER.COM CA REF# PRJY50R2 HELP.UBER.COM 06/14/19 30.07 US DOLLAR CONVERTED TO</t>
  </si>
  <si>
    <t>06/15/2019</t>
  </si>
  <si>
    <t>340566708SP</t>
  </si>
  <si>
    <t>GOGOINFLIGHT 877-350-0038 REF# 340566708SP INFLIGHTWIFI 06/14/19</t>
  </si>
  <si>
    <t>LYFT *RIDE FRI 11P SAN FRANCISCO CA NT_FG1VIP (NONE) 94104 06/14/19 15.90 US DOLLAR CONVERTED TO</t>
  </si>
  <si>
    <t>LYFT</t>
  </si>
  <si>
    <t>6565783016</t>
  </si>
  <si>
    <t>185 BERRY STREET #5000</t>
  </si>
  <si>
    <t>94107</t>
  </si>
  <si>
    <t>LYFT *RIDE FRI 11P SAN FRANCISCO CA NT_FGEMTW (NONE) 94104 06/15/19 2.38 US DOLLAR CONVERTED TO</t>
  </si>
  <si>
    <t>LYFT *RIDE SAT 12P SAN FRANCISCO CA NT_FGEN7L (NONE) 94104 06/15/19 17.00 US DOLLAR CONVERTED TO</t>
  </si>
  <si>
    <t>0092550877300</t>
  </si>
  <si>
    <t>SF OPERA BOXOFC 0000 SAN FRANCISCO CA REF# 925508773 415-864-3330 06/14/19 187.00 US DOLLAR CONVERTED TO</t>
  </si>
  <si>
    <t>BELL CANADA (OB) MONTREAL REF# 206935431 4163102355 06/14/19</t>
  </si>
  <si>
    <t>7502413 - URBAN CRAV DORVAL REF# 00000000000 RESTAURANT 06/14/19</t>
  </si>
  <si>
    <t>YUL URNB CRV 73 #7403413</t>
  </si>
  <si>
    <t>9311550199</t>
  </si>
  <si>
    <t>MNTRL-PRRE ELLTT TRD INTL</t>
  </si>
  <si>
    <t>06/16/2019</t>
  </si>
  <si>
    <t>0099999999167</t>
  </si>
  <si>
    <t>GLOBAL GOURMET CATER SAN FRANCISCO CA REF# 99999999167 4157010001 06/14/19 190.77 US DOLLAR CONVERTED TO</t>
  </si>
  <si>
    <t>GLOBAL GOURMET CATERING</t>
  </si>
  <si>
    <t>1560484438</t>
  </si>
  <si>
    <t>1030 ILLINOIS ST</t>
  </si>
  <si>
    <t>941073120</t>
  </si>
  <si>
    <t>LYFT *RIDE SAT 10P SAN FRANCISCO CA NT_FGNUPJ (NONE) 94104 06/15/19 8.45 US DOLLAR CONVERTED TO</t>
  </si>
  <si>
    <t>LYFT *RIDE SAT 10P SAN FRANCISCO CA NT_FGYSPH (NONE) 94104 06/16/19 3.83 US DOLLAR CONVERTED TO</t>
  </si>
  <si>
    <t>LYFT *INCREASE TIP SAN FRANCISCO CA NT_FGJEQW (NONE) 94104 06/15/19 2.00 US DOLLAR CONVERTED TO</t>
  </si>
  <si>
    <t>LYFT *RIDE SAT 2PM SAN FRANCISCO CA NT_FGG7E2 (NONE) 94104 06/15/19 15.09 US DOLLAR CONVERTED TO</t>
  </si>
  <si>
    <t>LYFT *RIDE SAT 4PM SAN FRANCISCO CA NT_FGIEZI (NONE) 94104 06/15/19 18.33 US DOLLAR CONVERTED TO</t>
  </si>
  <si>
    <t>LYFT *RIDE SAT 6PM SAN FRANCISCO CA NT_FGJO2P (NONE) 94104 06/15/19 22.47 US DOLLAR CONVERTED TO</t>
  </si>
  <si>
    <t>LYFT *RIDE SAT 9PM SAN FRANCISCO CA NT_FGN0BB (NONE) 94104 06/15/19 25.49 US DOLLAR CONVERTED TO</t>
  </si>
  <si>
    <t>LYFT *RIDE SAT 9PM SAN FRANCISCO CA NT_FGNT77 (NONE) 94104 06/15/19 2.00 US DOLLAR CONVERTED TO</t>
  </si>
  <si>
    <t>06/17/2019</t>
  </si>
  <si>
    <t>LYFT *RIDE SUN 10A SAN FRANCISCO CA NT_FGH1GX (NONE) 94104 06/16/19 2.00 US DOLLAR CONVERTED TO</t>
  </si>
  <si>
    <t>LYFT *RIDE SUN 10A SAN FRANCISCO CA NT_FGYSWP (NONE) 94104 06/16/19 18.61 US DOLLAR CONVERTED TO</t>
  </si>
  <si>
    <t>LYFT *RIDE SUN 6PM SAN FRANCISCO CA NT_FGH1ST (NONE) 94104 06/16/19 30.71 US DOLLAR CONVERTED TO</t>
  </si>
  <si>
    <t>0000000706951</t>
  </si>
  <si>
    <t>Shell Canada C00706 MONTREAL REF# 00000706951 AUTO FUEL DISPEN 06/13/19</t>
  </si>
  <si>
    <t>0027070006152</t>
  </si>
  <si>
    <t>CAMPTON PLACE,SF,A,T SAN FRANCISCO CA REF# 27070006152 4157815555 06/15/19</t>
  </si>
  <si>
    <t>CAMPTON PLACE SAN FRANCISCO TAJ</t>
  </si>
  <si>
    <t>1043039635</t>
  </si>
  <si>
    <t>340 STOCKTON ST</t>
  </si>
  <si>
    <t>94108-4609</t>
  </si>
  <si>
    <t>TAJ GROUP OF HOTELS</t>
  </si>
  <si>
    <t>RHDBKBV3</t>
  </si>
  <si>
    <t>UBER TRIP HELP.UBER.COM CA REF# RHDBKBV3 HELP.UBER.COM 06/17/19</t>
  </si>
  <si>
    <t>06/18/2019</t>
  </si>
  <si>
    <t>3EOMYXN3G51</t>
  </si>
  <si>
    <t>AMZN MKTP CA*M673W46 WWW.AMAZON.CA REF# 3EOMYXN3G51 MERCHANDISE 06/18/19</t>
  </si>
  <si>
    <t>5EC95TEZD79</t>
  </si>
  <si>
    <t>AMZN MKTP CA*M61WH06 WWW.AMAZON.CA REF# 5EC95TEZD79 MERCHANDISE 06/18/19</t>
  </si>
  <si>
    <t>06/19/2019</t>
  </si>
  <si>
    <t>65L4JDLW9HX</t>
  </si>
  <si>
    <t>AMZN MKTP CA*M627M76 WWW.AMAZON.CA REF# 65L4JDLW9HX MERCHANDISE 06/18/19</t>
  </si>
  <si>
    <t>06/21/2019</t>
  </si>
  <si>
    <t>M&amp;C Resrvtion Svcs L Surrey REF# 270745304-- 270745304--19356 06/19/19</t>
  </si>
  <si>
    <t>06/22/2019</t>
  </si>
  <si>
    <t>0010650848935</t>
  </si>
  <si>
    <t>AMERICAN AIRLINES 800-433-7300 TX TKT# 0010650848935 AMERICAN AIR 06/21/19</t>
  </si>
  <si>
    <t>0010650859442</t>
  </si>
  <si>
    <t>AMERICAN AIRLINES 800-433-7300 TX TKT# 0010650859442 AMERICAN AIR 06/21/19</t>
  </si>
  <si>
    <t>06/25/2019</t>
  </si>
  <si>
    <t>SPMZIX6VDCP</t>
  </si>
  <si>
    <t>ALI*ALIEXPRESS ALIEX SINGAPORE REF# SPMZIX6VDCP 86571-95188 06/25/19 9.33 US DOLLAR CONVERTED TO</t>
  </si>
  <si>
    <t>ALIEXPRESS</t>
  </si>
  <si>
    <t>9450076229</t>
  </si>
  <si>
    <t>ONE RAFFLES PLACE</t>
  </si>
  <si>
    <t>SINGAPORE</t>
  </si>
  <si>
    <t>048616</t>
  </si>
  <si>
    <t>SGP</t>
  </si>
  <si>
    <t>ALIPAY-SINGAPORE</t>
  </si>
  <si>
    <t>06/27/2019</t>
  </si>
  <si>
    <t>NT_FKDBROQI</t>
  </si>
  <si>
    <t>HAPPY SHOPPING 1X CO LUXEMBOURG REF# NT_FKDBROQI +352223344555 06/27/19</t>
  </si>
  <si>
    <t>STRIPE</t>
  </si>
  <si>
    <t>9590114856</t>
  </si>
  <si>
    <t>185 BERRY ST</t>
  </si>
  <si>
    <t>A0</t>
  </si>
  <si>
    <t>STRIPE INC GLOBAL</t>
  </si>
  <si>
    <t>08/06/2019</t>
  </si>
  <si>
    <t>1EEHMU3VG33</t>
  </si>
  <si>
    <t>AMAZON PRIME AMZN.COM/BILL WA REF# 1EEHMU3VG33 SHIPPINGCLUB 06/26/19 12.99 US DOLLAR CONVERTED TO</t>
  </si>
  <si>
    <t>06/29/2019</t>
  </si>
  <si>
    <t>06/28/2019</t>
  </si>
  <si>
    <t>0020419523600</t>
  </si>
  <si>
    <t>CANADIAN CHAMBER OF OTTAWA REF# 204195236 6132384188 06/28/19</t>
  </si>
  <si>
    <t>THE CANADIAN CHMBR COMMRC</t>
  </si>
  <si>
    <t>9302414728</t>
  </si>
  <si>
    <t>360 ALBERT STREET STE 420</t>
  </si>
  <si>
    <t>0145078780798</t>
  </si>
  <si>
    <t>Air Canada WINNIPEG TKT# 01450787807980 AIRLINE/AIR C 06/29/19</t>
  </si>
  <si>
    <t>0015078780799</t>
  </si>
  <si>
    <t>American Airlines In TORONTO TKT# 00150787807995 AIRLINE/AIR C 06/29/19</t>
  </si>
  <si>
    <t>07/02/2019</t>
  </si>
  <si>
    <t>0001831061000</t>
  </si>
  <si>
    <t>VOYAGES GAM SPS TRAV MONT-ROYAL REF# 018310610 514-344-8888 07/02/19</t>
  </si>
  <si>
    <t>07/03/2019</t>
  </si>
  <si>
    <t>0010019117814</t>
  </si>
  <si>
    <t>PAYPAL *UWORTHY 4029357733 REF# 10019117814 4029357733 07/02/19 128.54 US DOLLAR CONVERTED TO</t>
  </si>
  <si>
    <t>PF CHANG S DECARIE MONTREAL REF# 00000000000 514-731-20200 07/02/19</t>
  </si>
  <si>
    <t>07/04/2019</t>
  </si>
  <si>
    <t>STATIONNEMENT VILLE MONTREAL REF# 00000000000 514-868-37100 07/03/19</t>
  </si>
  <si>
    <t>0145078780948</t>
  </si>
  <si>
    <t>Air Canada Montreal TKT# 0145078780948 AIRLINE/AIR C 07/03/19</t>
  </si>
  <si>
    <t>0141850241742</t>
  </si>
  <si>
    <t>Air Canada Montreal TKT# 0141850241742 AIRLINE/AIR C 07/03/19</t>
  </si>
  <si>
    <t>07/05/2019</t>
  </si>
  <si>
    <t>2355078780993</t>
  </si>
  <si>
    <t>TURKISH AIRLINES INC CANADA TKT# 2355078780993 THY AIRLINE 07/04/19</t>
  </si>
  <si>
    <t>TURKISH AIRLINES BSP CAD</t>
  </si>
  <si>
    <t>9592583751</t>
  </si>
  <si>
    <t>TURKISH AIRLINES (GLOBAL)</t>
  </si>
  <si>
    <t>PHARMAPRIX #0018 MONTREAL REF# 200628826 5147391758 07/04/19</t>
  </si>
  <si>
    <t>0005091217900</t>
  </si>
  <si>
    <t>VOYAGES GAM SPS TRAV MONT-ROYAL REF# 050912179 514-344-8888 07/05/19</t>
  </si>
  <si>
    <t>0007010112400</t>
  </si>
  <si>
    <t>VOYAGES GAM SPS TRAV MONT-ROYAL REF# 070101124 514-344-8888 07/05/19</t>
  </si>
  <si>
    <t>07/08/2019</t>
  </si>
  <si>
    <t>2355078780994</t>
  </si>
  <si>
    <t>AIR CANADA WINNIPEG TKT# 2355078780994 AIRLINE/AIR C 07/05/19</t>
  </si>
  <si>
    <t>07/07/2019</t>
  </si>
  <si>
    <t>0088867900000</t>
  </si>
  <si>
    <t>ESTIATORIO MILOS MONTREAL REF# 888679 RESTAURANT 07/07/19</t>
  </si>
  <si>
    <t>2351850247007</t>
  </si>
  <si>
    <t>TURKISH AIRLINES INC CANADA TKT# 2351850247007 THY AIRLINE 07/05/19</t>
  </si>
  <si>
    <t>07/09/2019</t>
  </si>
  <si>
    <t>TURKISH AIRLINES INC CANADA TKT# 2355078780993 THY AIRLINE 07/08/19</t>
  </si>
  <si>
    <t>2355079022333</t>
  </si>
  <si>
    <t>TURKISH AIRLINES INC CANADA TKT# 2355079022333 THY AIRLINE 07/08/19</t>
  </si>
  <si>
    <t>RHZD3RD0</t>
  </si>
  <si>
    <t>UBER TRIP HELP.UBER.COM CA REF# RHZD3RD0 HELP.UBER.COM 07/09/19</t>
  </si>
  <si>
    <t>07/10/2019</t>
  </si>
  <si>
    <t>0000000706925</t>
  </si>
  <si>
    <t>Shell Canada C00706 MONTREAL REF# 00000706925 AUTO FUEL DISPEN 07/09/19</t>
  </si>
  <si>
    <t>07/11/2019</t>
  </si>
  <si>
    <t>2355079022334</t>
  </si>
  <si>
    <t>AIR CANADA WINNIPEG TKT# 2355079022334 AIRLINE/AIR C 07/09/19</t>
  </si>
  <si>
    <t>07/13/2019</t>
  </si>
  <si>
    <t>07/12/2019</t>
  </si>
  <si>
    <t>SHOPPER + INC. LACHINE REF# 208973455 5146315216 07/12/19</t>
  </si>
  <si>
    <t>07/16/2019</t>
  </si>
  <si>
    <t>07/15/2019</t>
  </si>
  <si>
    <t>CHUBB INS CO OF CANA TORONTO REF# 222648380 8002689344 07/15/19</t>
  </si>
  <si>
    <t>STE 2500 199 BAY STREET</t>
  </si>
  <si>
    <t>M5L1E2</t>
  </si>
  <si>
    <t>0010019855942</t>
  </si>
  <si>
    <t>PAYPAL *RETAILTECHI 4029357733 MN REF# 10019855942 4029357733 07/15/19 415.73 US DOLLAR CONVERTED TO</t>
  </si>
  <si>
    <t>0010019855970</t>
  </si>
  <si>
    <t>PAYPAL *GLOBALSHIP 4029357733 CT REF# 10019855970 4029357733 07/15/19 45.26 US DOLLAR CONVERTED TO</t>
  </si>
  <si>
    <t>07/17/2019</t>
  </si>
  <si>
    <t>BELL CANADA (OB) MONTREAL REF# 206935431 4163102355 07/16/19</t>
  </si>
  <si>
    <t>STATIONNEMENT VILLE MONTREAL REF# 00000000000 514-868-37100 07/16/19</t>
  </si>
  <si>
    <t>07/20/2019</t>
  </si>
  <si>
    <t>07/19/2019</t>
  </si>
  <si>
    <t>0092783200000</t>
  </si>
  <si>
    <t>TICKETMASTER1-855-98 TORONTO REF# 927832 DIRECT MKTG MISC 07/19/19</t>
  </si>
  <si>
    <t>TICKETMASTER</t>
  </si>
  <si>
    <t>9306514291</t>
  </si>
  <si>
    <t>1 BLUE JAYS WAY SUITE 390</t>
  </si>
  <si>
    <t>M5V1J3</t>
  </si>
  <si>
    <t>CANADA TIRE DECARIE MONTREAL REF# 691004 8669128777 07/19/19</t>
  </si>
  <si>
    <t>07/21/2019</t>
  </si>
  <si>
    <t>0000133750000</t>
  </si>
  <si>
    <t>COUCHE-TARD MAGASIN SAINT-JEROME REF# 00133750 AUTO FUEL DISPEN 07/19/19</t>
  </si>
  <si>
    <t>9326339372</t>
  </si>
  <si>
    <t>07/22/2019</t>
  </si>
  <si>
    <t>STATIONNEMENT VILLE MONTREAL REF# 00000000000 514-868-37100 07/21/19</t>
  </si>
  <si>
    <t>07/23/2019</t>
  </si>
  <si>
    <t>0082597800000</t>
  </si>
  <si>
    <t>BEATRICE RISTORANTE MONTREAL REF# 825978 RESTAURANT 07/22/19</t>
  </si>
  <si>
    <t>07/24/2019</t>
  </si>
  <si>
    <t>0011106581920</t>
  </si>
  <si>
    <t>WESTMOUNT PUBLIC SEC WESTMOUNT REF# 11106581920 PARKING LOT &amp; GA 07/23/19</t>
  </si>
  <si>
    <t>07/25/2019</t>
  </si>
  <si>
    <t>0000021037000</t>
  </si>
  <si>
    <t>DEPANNEUR 2000 INC. ST-MARGUERITE REF# 00021037 AUTO FUEL DISPEN 07/24/19</t>
  </si>
  <si>
    <t>07/26/2019</t>
  </si>
  <si>
    <t>0010020447549</t>
  </si>
  <si>
    <t>PAYPAL *GLOBALSHIP 4029357733 CT REF# 10020447549 4029357733 07/25/19 21.80 US DOLLAR CONVERTED TO</t>
  </si>
  <si>
    <t>08/27/2019</t>
  </si>
  <si>
    <t>0010020447541</t>
  </si>
  <si>
    <t>PAYPAL *LEAD TOP 4029357733 CA REF# 10020447541 4029357733 07/25/19 97.98 US DOLLAR CONVERTED TO</t>
  </si>
  <si>
    <t>18ARXBC9GQ2</t>
  </si>
  <si>
    <t>AMAZON PRIME AMZN.COM/BILL WA REF# 18ARXBC9GQ2 SHIPPINGCLUB 07/26/19 12.99 US DOLLAR CONVERTED TO</t>
  </si>
  <si>
    <t>07/31/2019</t>
  </si>
  <si>
    <t>07/30/2019</t>
  </si>
  <si>
    <t>0080609200000</t>
  </si>
  <si>
    <t>FS MONTREAL - MARCUS MONTREAL REF# 806092 RESTAURANT 07/30/19</t>
  </si>
  <si>
    <t>FS MONTREAL - MARCUS REST</t>
  </si>
  <si>
    <t>9312531859</t>
  </si>
  <si>
    <t>1440 RUE DE LA MONTAGNE</t>
  </si>
  <si>
    <t>H3G1Z5</t>
  </si>
  <si>
    <t>FOUR SEASONS HOTEL</t>
  </si>
  <si>
    <t>08/05/2019</t>
  </si>
  <si>
    <t>PHARMAPRIX #0018 MONTREAL REF# 200628826 5147391758 08/05/19</t>
  </si>
  <si>
    <t>08/04/2019</t>
  </si>
  <si>
    <t>0000003720949</t>
  </si>
  <si>
    <t>Shell Canada C03720 MONTREAL REF# 00003720949 AUTO FUEL DISPEN 08/04/19</t>
  </si>
  <si>
    <t>08/11/2019</t>
  </si>
  <si>
    <t>08/10/2019</t>
  </si>
  <si>
    <t>0088710400000</t>
  </si>
  <si>
    <t>ESTIATORIO MILOS MONTREAL REF# 887104 RESTAURANT 08/10/19</t>
  </si>
  <si>
    <t>08/12/2019</t>
  </si>
  <si>
    <t>STATIONNEMENT VILLE MONTREAL REF# 00000000000 514-868-37100 08/11/19</t>
  </si>
  <si>
    <t>08/14/2019</t>
  </si>
  <si>
    <t>08/13/2019</t>
  </si>
  <si>
    <t>0011106581922</t>
  </si>
  <si>
    <t>IBERICA 109624594 MONTREAL REF# 11106581922 RESTAURANT 08/13/19</t>
  </si>
  <si>
    <t>08/16/2019</t>
  </si>
  <si>
    <t>08/15/2019</t>
  </si>
  <si>
    <t>18WS5PBQGKI</t>
  </si>
  <si>
    <t>AMZN MKTP CA*MA6ZB92 WWW.AMAZON.CA REF# 18WS5PBQGKI MERCHANDISE 08/15/19</t>
  </si>
  <si>
    <t>08/17/2019</t>
  </si>
  <si>
    <t>BELL CANADA (OB) MONTREAL REF# 206935431 4163102355 08/16/19</t>
  </si>
  <si>
    <t>WESTMOUNT PUBLIC SEC WESTMOUNT REF# 11106581922 PARKING LOT &amp; GA 08/16/19</t>
  </si>
  <si>
    <t>08/19/2019</t>
  </si>
  <si>
    <t>0000003720976</t>
  </si>
  <si>
    <t>Shell Canada C03720 MONTREAL REF# 00003720976 AUTO FUEL DISPEN 08/17/19</t>
  </si>
  <si>
    <t>REST L EXPRESS MONTREAL REF# 00000000000 5148435923 0 08/16/19</t>
  </si>
  <si>
    <t>STATIONNEMENT VILLE MONTREAL REF# 00000000000 514-868-37100 08/16/19</t>
  </si>
  <si>
    <t>08/20/2019</t>
  </si>
  <si>
    <t>0001707701400</t>
  </si>
  <si>
    <t>FIBROSEKQC 514-8776161 REF# 017077014 5148776161 08/20/19</t>
  </si>
  <si>
    <t>CYSTIC FIBROSIS CANADA</t>
  </si>
  <si>
    <t>9316701706</t>
  </si>
  <si>
    <t>505, 625 PRESIDENT-KENNED</t>
  </si>
  <si>
    <t>H3A1K2</t>
  </si>
  <si>
    <t>08/21/2019</t>
  </si>
  <si>
    <t>0011106581923</t>
  </si>
  <si>
    <t>IBERICA 109624594 MONTREAL REF# 11106581923 RESTAURANT 08/20/19</t>
  </si>
  <si>
    <t>08/23/2019</t>
  </si>
  <si>
    <t>08/22/2019</t>
  </si>
  <si>
    <t>DUNN'S DECARIE 11037 MONTREAL REF# 11106581923 RESTAURANT 08/22/19</t>
  </si>
  <si>
    <t>NT_FG2Y4S2D</t>
  </si>
  <si>
    <t>CIGRE CANADA TERREBONNE CENTRAL REF# NT_FG2Y4S2D 5146086187 08/23/19</t>
  </si>
  <si>
    <t>CIGRE CANADA</t>
  </si>
  <si>
    <t>9312484059</t>
  </si>
  <si>
    <t>834 MONTEE MASS</t>
  </si>
  <si>
    <t>TERREBONNE CENTRAL</t>
  </si>
  <si>
    <t>J6W</t>
  </si>
  <si>
    <t>08/24/2019</t>
  </si>
  <si>
    <t>0000002828000</t>
  </si>
  <si>
    <t>CUMBERLAND FARMS 316 QUEENSBURY NY REF# 000028280 5187981977 08/24/19 57.23 US DOLLAR CONVERTED TO</t>
  </si>
  <si>
    <t>GULF OIL</t>
  </si>
  <si>
    <t>2208401927</t>
  </si>
  <si>
    <t>80 WILLIAM ST</t>
  </si>
  <si>
    <t>WELLESLEY HILLS</t>
  </si>
  <si>
    <t>02481</t>
  </si>
  <si>
    <t>452SDF</t>
  </si>
  <si>
    <t>08/26/2019</t>
  </si>
  <si>
    <t>08/25/2019</t>
  </si>
  <si>
    <t>USA GAS 650000007574 CLIFTON PARK NY REF# 10156320190 5183832848 08/25/19 52.38 US DOLLAR CONVERTED TO</t>
  </si>
  <si>
    <t>USA GAS</t>
  </si>
  <si>
    <t>2310516877</t>
  </si>
  <si>
    <t>4 FIRE RD</t>
  </si>
  <si>
    <t>CLIFTON PARK</t>
  </si>
  <si>
    <t>12065</t>
  </si>
  <si>
    <t>0000851544000</t>
  </si>
  <si>
    <t>HOLIDAY INN EXPRESS PEEKSKILL NY FOL# 00851544 HOLIDAY INNS 08/25/19</t>
  </si>
  <si>
    <t>HOLIDAY INN EXPRESS</t>
  </si>
  <si>
    <t>1311321111</t>
  </si>
  <si>
    <t>2 JOHN WALSH BLVD</t>
  </si>
  <si>
    <t>PEEKSKILL</t>
  </si>
  <si>
    <t>10566</t>
  </si>
  <si>
    <t>INTERCONTINENTAL HOTELS GROUP</t>
  </si>
  <si>
    <t>0142118147208</t>
  </si>
  <si>
    <t>AIR CANADA WINNIPEG TKT# 0142118147208 AIRLINE/AIR C 08/25/19</t>
  </si>
  <si>
    <t>0142118147365</t>
  </si>
  <si>
    <t>AIR CANADA WINNIPEG TKT# 0142118147365 AIRLINE/AIR C 08/25/19</t>
  </si>
  <si>
    <t>0000610100091</t>
  </si>
  <si>
    <t>DELMONICOS ITALIAN S CLIFTON PARK NY REF# 00610100091 3157326197 08/25/19 66.69 US DOLLAR CONVERTED TO</t>
  </si>
  <si>
    <t>DELMONICO'S ITALIAN STEAK</t>
  </si>
  <si>
    <t>1311034128</t>
  </si>
  <si>
    <t>3 NORTHSIDE DR</t>
  </si>
  <si>
    <t>DELMONICO'S ITALTIAN STE</t>
  </si>
  <si>
    <t>1347219094-</t>
  </si>
  <si>
    <t>LINKEDIN-490*5066874 LNKD.IN/BILL REF# 1347219094- SUBSCRIPTION 08/26/19 29.99 US DOLLAR CONVERTED TO</t>
  </si>
  <si>
    <t>LINKEDIN IRELAND LTD.</t>
  </si>
  <si>
    <t>1046291688</t>
  </si>
  <si>
    <t>2029 STIERLIN CT</t>
  </si>
  <si>
    <t>MOUNTAIN VIEW</t>
  </si>
  <si>
    <t>94043-4655</t>
  </si>
  <si>
    <t>LINKEDIN CORPORATION</t>
  </si>
  <si>
    <t>1347221114-</t>
  </si>
  <si>
    <t>LINKEDIN-490*5073364 LNKD.IN/BILL REF# 1347221114- SUBSCRIPTION 08/26/19 30.00 US DOLLAR CONVERTED TO</t>
  </si>
  <si>
    <t>7JKH7S7F7BX</t>
  </si>
  <si>
    <t>AMAZON PRIME AMZN.COM/BILL WA REF# 7JKH7S7F7BX SHIPPINGCLUB 08/26/19 12.99 US DOLLAR CONVERTED TO</t>
  </si>
  <si>
    <t>08/28/2019</t>
  </si>
  <si>
    <t>CORP CANADA/7796643 OTTAWA REF# 206083166 18006226232 08/26/19</t>
  </si>
  <si>
    <t>08/30/2019</t>
  </si>
  <si>
    <t>08/29/2019</t>
  </si>
  <si>
    <t>0021105189242</t>
  </si>
  <si>
    <t>BRASSERIE LUCILLE'S WESTMOUNT REF# 21105189242 RESTAURANT 08/29/19</t>
  </si>
  <si>
    <t>BRASSERIE LUCILLE'S</t>
  </si>
  <si>
    <t>9312424345</t>
  </si>
  <si>
    <t>4124 RUE SAINTE-CATHERINE O</t>
  </si>
  <si>
    <t>08/31/2019</t>
  </si>
  <si>
    <t>0011106581924</t>
  </si>
  <si>
    <t>IBERICA 109624594 MONTREAL REF# 11106581924 RESTAURANT 08/30/19</t>
  </si>
  <si>
    <t>09/02/2019</t>
  </si>
  <si>
    <t>STATIONNEMENT VILLE MONTREAL REF# 00000000000 514-868-37100 08/30/19</t>
  </si>
  <si>
    <t>09/03/2019</t>
  </si>
  <si>
    <t>0010022752301</t>
  </si>
  <si>
    <t>PAYPAL *CAROBOTIX 6473000855 REF# 10022752301 6473000855 09/03/19</t>
  </si>
  <si>
    <t>CAROBOTIX INC.</t>
  </si>
  <si>
    <t>9308749663</t>
  </si>
  <si>
    <t>800 DENISON ST., UNIT 8 ATTN: JACKY LAU</t>
  </si>
  <si>
    <t>L3R 5M9</t>
  </si>
  <si>
    <t>09/04/2019</t>
  </si>
  <si>
    <t>0145080817957</t>
  </si>
  <si>
    <t>Air Canada Montreal TKT# 0145080817957 AIRLINE/AIR C 09/03/19</t>
  </si>
  <si>
    <t>0001064913200</t>
  </si>
  <si>
    <t>VOYAGES GAM SPS TRAV MONT-ROYAL REF# 010649132 514-344-8888 09/04/19</t>
  </si>
  <si>
    <t>0031105729246</t>
  </si>
  <si>
    <t>GATSBY VALET HR MONT MONTREAL REF# 31105729246 PARKING LOT &amp; GA 09/03/19</t>
  </si>
  <si>
    <t>GATSBY VALET HR MONTREAL</t>
  </si>
  <si>
    <t>9312050579</t>
  </si>
  <si>
    <t>1300 SHERBROOKE STREET WEST</t>
  </si>
  <si>
    <t>H3G 1H9</t>
  </si>
  <si>
    <t>STATIONNEMENT VILLE MONTREAL REF# 00000000000 514-868-37100 09/03/19</t>
  </si>
  <si>
    <t>ABE &amp; MARY'S 1088930 MONTREAL REF# 11106581924 RESTAURANT 09/03/19</t>
  </si>
  <si>
    <t>ABE &amp; MARY'S</t>
  </si>
  <si>
    <t>9312212070</t>
  </si>
  <si>
    <t>2170 DE LA MONTAGNE RUE</t>
  </si>
  <si>
    <t>H3G1Z7</t>
  </si>
  <si>
    <t>09/05/2019</t>
  </si>
  <si>
    <t>0070446228000</t>
  </si>
  <si>
    <t>DAMAS RESTAURANT OUTREMONT REF# 70446228 514-439-5435 09/03/19</t>
  </si>
  <si>
    <t>1353861624-</t>
  </si>
  <si>
    <t>LINKEDIN-492*4863094 LNKD.IN/BILL REF# 1353861624- SUBSCRIPTION 09/04/19 59.99 US DOLLAR CONVERTED TO</t>
  </si>
  <si>
    <t>1353861824-</t>
  </si>
  <si>
    <t>LINKEDIN-492*4864004 LNKD.IN/BILL REF# 1353861824- SUBSCRIPTIONS 09/04/19 59.99 US DOLLAR CONVERTED TO</t>
  </si>
  <si>
    <t>0000000706981</t>
  </si>
  <si>
    <t>Shell Canada C00706 MONTREAL REF# 00000706981 AUTO FUEL DISPEN 09/04/19</t>
  </si>
  <si>
    <t>09/06/2019</t>
  </si>
  <si>
    <t>CANADA TIRE DECARIE MONTREAL REF# 691004 8669128777 09/05/19</t>
  </si>
  <si>
    <t>09/07/2019</t>
  </si>
  <si>
    <t>PHARMAPRIX #0018 MONTREAL REF# 200628826 5147391758 09/06/19</t>
  </si>
  <si>
    <t>ALOUETTES DE MONTREA MONTREAL REF# 11106581924 COMMERCIAL SPORT 09/06/19</t>
  </si>
  <si>
    <t>ALOUETTES DE MONTREAL</t>
  </si>
  <si>
    <t>9312449581</t>
  </si>
  <si>
    <t>7941</t>
  </si>
  <si>
    <t>COMMERCIAL SPORTS, PROFESSIONAL SPORTS C</t>
  </si>
  <si>
    <t>1260 UNIVERSITY RUE 100</t>
  </si>
  <si>
    <t>H3B3B9</t>
  </si>
  <si>
    <t>09/08/2019</t>
  </si>
  <si>
    <t>MEMBERSHIP REWARDS FEE MARKHAM ON CM3092512 MEMBERSHIP REWARDS 09/08/19</t>
  </si>
  <si>
    <t>09/09/2019</t>
  </si>
  <si>
    <t>Air Canada Toronto TKT# 0149460167208 AIRLINE/AIR C 09/07/19</t>
  </si>
  <si>
    <t>0149460167209</t>
  </si>
  <si>
    <t>Air Canada Toronto TKT# 0149460167209 AIRLINE/AIR C 09/07/19</t>
  </si>
  <si>
    <t>STATIONNEMENT VILLE MONTREAL REF# 00000000000 514-868-37100 09/07/19</t>
  </si>
  <si>
    <t>STATIONNEMENT VILLE MONTREAL REF# 00000000000 514-868-37100 09/08/19</t>
  </si>
  <si>
    <t>09/10/2019</t>
  </si>
  <si>
    <t>STATIONNEMENT VILLE MONTREAL REF# 00000000000 514-868-37100 09/09/19</t>
  </si>
  <si>
    <t>RESTAURANTS WILLIAM MONTREAL REF# 108676678 5148663175 09/08/19</t>
  </si>
  <si>
    <t>09/12/2019</t>
  </si>
  <si>
    <t>09/11/2019</t>
  </si>
  <si>
    <t>STATIONNEMENT VILLE MONTREAL REF# 00000000000 514-868-37100 09/11/19</t>
  </si>
  <si>
    <t>0019841175617</t>
  </si>
  <si>
    <t>TEXAS INSTRUMENTS, I UNITED STATES US REF# 19841175617 COMPUTERS &amp; EQUI 09/11/19 818.17 US DOLLAR CONVERTED TO</t>
  </si>
  <si>
    <t>THE WALBROOK BUILDING</t>
  </si>
  <si>
    <t>LONDON</t>
  </si>
  <si>
    <t>EC4N 8AF</t>
  </si>
  <si>
    <t>09/13/2019</t>
  </si>
  <si>
    <t>0026563900000</t>
  </si>
  <si>
    <t>CANADIAN CHAMBER OF OTTAWA REF# 265639 DIRECT MKTG MISC 09/12/19</t>
  </si>
  <si>
    <t>09/14/2019</t>
  </si>
  <si>
    <t>0010023237618</t>
  </si>
  <si>
    <t>GLOBALSCALE 7146329239 CA REF# 10023237618 7146329239 09/13/19 575.31 US DOLLAR CONVERTED TO</t>
  </si>
  <si>
    <t>0037351969256</t>
  </si>
  <si>
    <t>ARBELL ARBELL BURLINGTON REF# 37351969256 ELECTRONICS STOR 09/13/19</t>
  </si>
  <si>
    <t>ARBELL</t>
  </si>
  <si>
    <t>9306390056</t>
  </si>
  <si>
    <t>1175 CORPORATE DR UNIT 8</t>
  </si>
  <si>
    <t>BURLINGTON</t>
  </si>
  <si>
    <t>L7L 5V5</t>
  </si>
  <si>
    <t>09/16/2019</t>
  </si>
  <si>
    <t>1479460331388</t>
  </si>
  <si>
    <t>ROYAL AIR MAROC CANADA TKT# 1479460331388 AIR MAROC 09/13/19</t>
  </si>
  <si>
    <t>ROYAL AIR MAROC BSP CANADA</t>
  </si>
  <si>
    <t>9592767651</t>
  </si>
  <si>
    <t>ROYAL AIR MAROC</t>
  </si>
  <si>
    <t>09/17/2019</t>
  </si>
  <si>
    <t>GIBBY'S RESTAURANT - MONTREAL REF# 00000000000 RESTAURANT 09/16/19</t>
  </si>
  <si>
    <t>BELL CANADA (OB) MONTREAL REF# 206935431 4163102355 09/16/19</t>
  </si>
  <si>
    <t>09/18/2019</t>
  </si>
  <si>
    <t>TMF*MOTLEY.FOOL.COM 855-695-3665 VA REF# 10733476 855-695-3665 09/17/19 299.00 US DOLLAR CONVERTED TO</t>
  </si>
  <si>
    <t>09/19/2019</t>
  </si>
  <si>
    <t>0149460331481</t>
  </si>
  <si>
    <t>Air Canada Montreal TKT# 0149460331481 AIRLINE/AIR C 09/18/19</t>
  </si>
  <si>
    <t>0005528984000</t>
  </si>
  <si>
    <t>VOYAGES GAM SPS TRAV MONT-ROYAL REF# 055289840 514-344-8888 09/19/19</t>
  </si>
  <si>
    <t>0005528984100</t>
  </si>
  <si>
    <t>VOYAGES GAM SPS TRAV MONT-ROYAL REF# 055289841 514-344-8888 09/19/19</t>
  </si>
  <si>
    <t>AIR CANADA WINNIPEG TKT# 0149460167208 AIRLINE/AIR C 09/18/19</t>
  </si>
  <si>
    <t>AIR CANADA WINNIPEG TKT# 0149460167209 AIRLINE/AIR C 09/18/19</t>
  </si>
  <si>
    <t>PF CHANG S DECARIE MONTREAL REF# 00000000000 514-731-20200 09/18/19</t>
  </si>
  <si>
    <t>09/20/2019</t>
  </si>
  <si>
    <t>0141854762672</t>
  </si>
  <si>
    <t>Air Canada Montreal TKT# 0141854762672 AIRLINE/AIR C 09/19/19</t>
  </si>
  <si>
    <t>1X44S5IFWP3</t>
  </si>
  <si>
    <t>AMZN MKTP CA*MW8SY9U WWW.AMAZON.CA REF# 1X44S5IFWP3 MERCHANDISE 09/20/19</t>
  </si>
  <si>
    <t>09/21/2019</t>
  </si>
  <si>
    <t>93159838H0R</t>
  </si>
  <si>
    <t>LOGMEIN GOTOMEETING LOGMEIN.COM REF# 93159838H0R ONLINE SERVI 09/21/19</t>
  </si>
  <si>
    <t>09/23/2019</t>
  </si>
  <si>
    <t>0921BEG</t>
  </si>
  <si>
    <t>ULTRAMAR #26142 ULTR STE-ADELE REF# 0921BEG AUTO FUEL DISPEN 09/21/19</t>
  </si>
  <si>
    <t>ULTRAMAR 26142</t>
  </si>
  <si>
    <t>9310545406</t>
  </si>
  <si>
    <t>905 BOUL ST ADELE</t>
  </si>
  <si>
    <t>ST ADELE</t>
  </si>
  <si>
    <t>J8B2N1</t>
  </si>
  <si>
    <t>ULTRAMAR LTD</t>
  </si>
  <si>
    <t>Shell Canada C00706 MONTREAL REF# 00000706925 AUTO FUEL DISPEN 09/19/19</t>
  </si>
  <si>
    <t>09/24/2019</t>
  </si>
  <si>
    <t>INTERCONTINENTAL LIS LISBOA REF# 00000000000 LODGING 09/24/19</t>
  </si>
  <si>
    <t>0020393853700</t>
  </si>
  <si>
    <t>FREEMAN AUDIO VISUAL LACHINE REF# 203938537 5146310710 09/24/19</t>
  </si>
  <si>
    <t>FREEMAN AUDIO VISUAL CANA</t>
  </si>
  <si>
    <t>9310211108</t>
  </si>
  <si>
    <t>1930 ONESIME-GAGNON</t>
  </si>
  <si>
    <t>H8T3M6</t>
  </si>
  <si>
    <t>FREEMAN CORPORATE, LLC</t>
  </si>
  <si>
    <t>4OOFQ1BDAN9</t>
  </si>
  <si>
    <t>AMZN MKTP CA*5F2RM4P WWW.AMAZON.CA REF# 4OOFQ1BDAN9 MERCHANDISE 09/24/19</t>
  </si>
  <si>
    <t>PF CHANG S DECARIE MONTREAL REF# 00000000000 514-731-20200 09/24/19</t>
  </si>
  <si>
    <t>10/26/2019</t>
  </si>
  <si>
    <t>5AIO1ILW7TI</t>
  </si>
  <si>
    <t>AMAZON PRIME AMZN.COM/BILL WA REF# 5AIO1ILW7TI SHIPPINGCLUB 10/26/19 12.99 US DOLLAR CONVERTED TO</t>
  </si>
  <si>
    <t>10/25/2019</t>
  </si>
  <si>
    <t>AEROPORTS DE MONTREA DORVAL REF# 208786147 4163984052 10/25/19</t>
  </si>
  <si>
    <t>0020778558700</t>
  </si>
  <si>
    <t>ROYAL YORK HOTEL TORONTO REF# 207785587 4168606944 10/26/19</t>
  </si>
  <si>
    <t>ROYAL YORK HOTEL</t>
  </si>
  <si>
    <t>9303751987</t>
  </si>
  <si>
    <t>100 FRONT ST WEST</t>
  </si>
  <si>
    <t>M5J1E3</t>
  </si>
  <si>
    <t>FAIRMONT HOTELS &amp; RESORTS</t>
  </si>
  <si>
    <t>10/28/2019</t>
  </si>
  <si>
    <t>STATIONNEMENT VILLE MONTREAL REF# 00000000000 514-868-37100 10/25/19</t>
  </si>
  <si>
    <t>10/30/2019</t>
  </si>
  <si>
    <t>CORP CANADA/7929218 OTTAWA REF# 206083166 18006226232 10/28/19</t>
  </si>
  <si>
    <t>4L23KHNX0N8</t>
  </si>
  <si>
    <t>AMZN MKTP CA*843XJ0V WWW.AMAZON.CA REF# 4L23KHNX0N8 MERCHANDISE 10/30/19</t>
  </si>
  <si>
    <t>10/29/2019</t>
  </si>
  <si>
    <t>STATIONNEMENT VILLE MONTREAL REF# 00000000000 514-868-37100 10/29/19</t>
  </si>
  <si>
    <t>MONARQUE MONTREAL REF# 00000000000 514-875-38960 10/29/19</t>
  </si>
  <si>
    <t>BISTRO MONARQUE</t>
  </si>
  <si>
    <t>9312357412</t>
  </si>
  <si>
    <t>406 RUE ST-JACQUES</t>
  </si>
  <si>
    <t>H2Y1S1</t>
  </si>
  <si>
    <t>11/01/2019</t>
  </si>
  <si>
    <t>10/31/2019</t>
  </si>
  <si>
    <t>CANADA TIRE DECARIE MONTREAL REF# 691004 8669128777 10/31/19</t>
  </si>
  <si>
    <t>11/02/2019</t>
  </si>
  <si>
    <t>0279462016203</t>
  </si>
  <si>
    <t>Alaska Airlines Inc. Montreal TKT# 0279462016203 AIRLINE/AIR C 11/01/19</t>
  </si>
  <si>
    <t>ALASKA AIRLINES INC</t>
  </si>
  <si>
    <t>9302705067</t>
  </si>
  <si>
    <t>ALASKA AIRLINES</t>
  </si>
  <si>
    <t>0019462016204</t>
  </si>
  <si>
    <t>American Airlines In Montreal TKT# 0019462016204 AIRLINE/AIR C 11/01/19</t>
  </si>
  <si>
    <t>AMERICAN AIRLINES</t>
  </si>
  <si>
    <t>8389462016202</t>
  </si>
  <si>
    <t>WestJet Montreal TKT# 8389462016202 AIRLINE/AIR C 11/01/19</t>
  </si>
  <si>
    <t>WESTJET-BSP</t>
  </si>
  <si>
    <t>9322299778</t>
  </si>
  <si>
    <t>22 AERIAL PL NE</t>
  </si>
  <si>
    <t>T2E3J1</t>
  </si>
  <si>
    <t>WESTJET</t>
  </si>
  <si>
    <t>11/03/2019</t>
  </si>
  <si>
    <t>0056848200000</t>
  </si>
  <si>
    <t>SAQ23427 GRANDES DEG MONTREAL REF# 568482 DIRECT MKTG MISC 11/02/19</t>
  </si>
  <si>
    <t>SAQ23427 GRANDES DEGUSTAT</t>
  </si>
  <si>
    <t>9311139456</t>
  </si>
  <si>
    <t>1947, DES FUTAILLES,</t>
  </si>
  <si>
    <t>H1N3M7</t>
  </si>
  <si>
    <t>0058846000000</t>
  </si>
  <si>
    <t>SAQ23427 GRANDES DEG MONTREAL REF# 588460 DIRECT MKTG MISC 11/02/19</t>
  </si>
  <si>
    <t>0061353800000</t>
  </si>
  <si>
    <t>SAQ23427 GRANDES DEG MONTREAL REF# 613538 DIRECT MKTG MISC 11/02/19</t>
  </si>
  <si>
    <t>ADGCDTBA</t>
  </si>
  <si>
    <t>TICKETSMONTREAL ALOU SEAFORD DE REF# ADGCDTBA 844-223-5661 11/03/19 322.26 US DOLLAR CONVERTED TO</t>
  </si>
  <si>
    <t>TICKET FULFILLMENT SERVIC</t>
  </si>
  <si>
    <t>2070350632</t>
  </si>
  <si>
    <t>8999</t>
  </si>
  <si>
    <t>23000 SUSSEX HWY #232</t>
  </si>
  <si>
    <t>SEAFORD</t>
  </si>
  <si>
    <t>DE</t>
  </si>
  <si>
    <t>19973</t>
  </si>
  <si>
    <t>VIVID SEATS</t>
  </si>
  <si>
    <t>11/04/2019</t>
  </si>
  <si>
    <t>0004131387200</t>
  </si>
  <si>
    <t>VOYAGES GAM SPS TRAV MONT-ROYAL REF# 041313872 514-344-8888 11/04/19</t>
  </si>
  <si>
    <t>11/06/2019</t>
  </si>
  <si>
    <t>11/05/2019</t>
  </si>
  <si>
    <t>0141854819400</t>
  </si>
  <si>
    <t>Air Canada Montreal TKT# 0141854819400 AIRLINE/AIR C 11/05/19</t>
  </si>
  <si>
    <t>0149462389014</t>
  </si>
  <si>
    <t>Air Canada Montreal TKT# 0149462389014 AIRLINE/AIR C 11/05/19</t>
  </si>
  <si>
    <t>STATIONNEMENT VILLE MONTREAL REF# 00000000000 514-868-37100 11/05/19</t>
  </si>
  <si>
    <t>0011106581931</t>
  </si>
  <si>
    <t>RESTAURANT MONTREAL MONTREAL REF# 11106581931 RESTAURANT 11/05/19</t>
  </si>
  <si>
    <t>RESTAURANT MONTREAL PLAZA</t>
  </si>
  <si>
    <t>9311865308</t>
  </si>
  <si>
    <t>6230 SAINT-HUBERT RUE</t>
  </si>
  <si>
    <t>H2S2M2</t>
  </si>
  <si>
    <t>11/07/2019</t>
  </si>
  <si>
    <t>0003216414600</t>
  </si>
  <si>
    <t>VOYAGES GAM SPS TRAV MONT-ROYAL REF# 032164146 514-344-8888 11/07/19</t>
  </si>
  <si>
    <t>0003216414700</t>
  </si>
  <si>
    <t>VOYAGES GAM SPS TRAV MONT-ROYAL REF# 032164147 514-344-8888 11/07/19</t>
  </si>
  <si>
    <t>0010026541035</t>
  </si>
  <si>
    <t>PAYPAL *DYS 13590228527 REF# 10026541035 13590228527 11/06/19 147.80 US DOLLAR CONVERTED TO</t>
  </si>
  <si>
    <t>11/08/2019</t>
  </si>
  <si>
    <t>0TV9KV6B</t>
  </si>
  <si>
    <t>UBER TRIP HELP.UBER.COM CA REF# 0TV9KV6B HELP.UBER.COM 11/07/19</t>
  </si>
  <si>
    <t>PHARMAPRIX #0018 MONTREAL REF# 200628826 5147391758 11/07/19</t>
  </si>
  <si>
    <t>11/09/2019</t>
  </si>
  <si>
    <t>CANADA TIRE DECARIE MONTREAL REF# 691004 8669128777 11/08/19</t>
  </si>
  <si>
    <t>MK7DXXHP</t>
  </si>
  <si>
    <t>UBER TRIP HELP.UBER.COM CA REF# MK7DXXHP HELP.UBER.COM 11/09/19</t>
  </si>
  <si>
    <t>11/10/2019</t>
  </si>
  <si>
    <t>DXTAQFZ9</t>
  </si>
  <si>
    <t>UBER TRIP HELP.UBER.COM CA REF# DXTAQFZ9 HELP.UBER.COM 11/10/19 20.58 US DOLLAR CONVERTED TO</t>
  </si>
  <si>
    <t>11/11/2019</t>
  </si>
  <si>
    <t>0006443790600</t>
  </si>
  <si>
    <t>VOYAGES GAM SPS TRAV MONT-ROYAL REF# 064437906 514-344-8888 11/11/19</t>
  </si>
  <si>
    <t>0006443790700</t>
  </si>
  <si>
    <t>VOYAGES GAM SPS TRAV MONT-ROYAL REF# 064437907 514-344-8888 11/11/19</t>
  </si>
  <si>
    <t>0069462389175</t>
  </si>
  <si>
    <t>DELTA AIR LINES INC. CANADA TKT# 0069462389175 DELTA AIR 11/08/19</t>
  </si>
  <si>
    <t>0069462389173</t>
  </si>
  <si>
    <t>DELTA AIR LINES INC. CANADA TKT# 0069462389173 DELTA AIR 11/08/19</t>
  </si>
  <si>
    <t>11/12/2019</t>
  </si>
  <si>
    <t>DUNN'S DECARIE 11037 MONTREAL REF# 11106581931 RESTAURANT 11/11/19</t>
  </si>
  <si>
    <t>11/13/2019</t>
  </si>
  <si>
    <t>RIB'N REEF MONTREAL REF# 107800147 18888671601 11/11/19</t>
  </si>
  <si>
    <t>0010026907420</t>
  </si>
  <si>
    <t>PAYPAL *UWORTHY 4029357733 REF# 10026907420 4029357733 11/12/19 632.23 US DOLLAR CONVERTED TO</t>
  </si>
  <si>
    <t>11/14/2019</t>
  </si>
  <si>
    <t>CP6K1T62</t>
  </si>
  <si>
    <t>UBER TRIP HELP.UBER.COM CA REF# CP6K1T62 HELP.UBER.COM 11/14/19 11.99 US DOLLAR CONVERTED TO</t>
  </si>
  <si>
    <t>0000000706950</t>
  </si>
  <si>
    <t>Shell Canada C00706 MONTREAL REF# 00000706950 AUTO FUEL DISPEN 11/13/19</t>
  </si>
  <si>
    <t>0000032998950</t>
  </si>
  <si>
    <t>HOTEL RUBY FOO'S 293 MONTREAL FOL# 0003299895 LODGING 11/13/19</t>
  </si>
  <si>
    <t>RUBY FOO'S</t>
  </si>
  <si>
    <t>9310114815</t>
  </si>
  <si>
    <t>7655 BOUL DECARIE</t>
  </si>
  <si>
    <t>H4P2H2</t>
  </si>
  <si>
    <t>11/15/2019</t>
  </si>
  <si>
    <t>5FXS78XCVT1</t>
  </si>
  <si>
    <t>AMZN MKTP CA*AX5GU5X WWW.AMAZON.CA REF# 5FXS78XCVT1 MERCHANDISE 11/15/19</t>
  </si>
  <si>
    <t>24AEU13RSMU</t>
  </si>
  <si>
    <t>AMZN MKTP CA*895BT1K WWW.AMAZON.CA REF# 24AEU13RSMU MERCHANDISE 11/14/19</t>
  </si>
  <si>
    <t>11/16/2019</t>
  </si>
  <si>
    <t>NT_GBYXTIUO</t>
  </si>
  <si>
    <t>LCSC ELECTRONIC KOWLOON REF# NT_GBYXTIUO 85295143853 11/16/19 926.57 US DOLLAR CONVERTED TO</t>
  </si>
  <si>
    <t>9452677909</t>
  </si>
  <si>
    <t>HONGKONG</t>
  </si>
  <si>
    <t>HKG</t>
  </si>
  <si>
    <t>0073037000000</t>
  </si>
  <si>
    <t>SAQ23109 QUEEN-MARY MONTREAL REF# 73037 LIQUOR STORE 11/14/19</t>
  </si>
  <si>
    <t>BELL CANADA (OB) MONTREAL REF# 206935431 4163102355 11/15/19</t>
  </si>
  <si>
    <t>0000033019910</t>
  </si>
  <si>
    <t>HOTEL RUBY FOO'S 293 MONTREAL FOL# 0003301991 LODGING 11/15/19</t>
  </si>
  <si>
    <t>11/17/2019</t>
  </si>
  <si>
    <t>5HY574EC</t>
  </si>
  <si>
    <t>UBER TRIP HELP.UBER.COM CA REF# 5HY574EC HELP.UBER.COM 11/17/19 13.27 US DOLLAR CONVERTED TO</t>
  </si>
  <si>
    <t>0011162810000</t>
  </si>
  <si>
    <t>HOLT RENFREW RESTAUR MONTREAL REF# 1116281 RESTAURANT 11/16/19</t>
  </si>
  <si>
    <t>HOLT RENFREW &amp; CO LTD</t>
  </si>
  <si>
    <t>9314582017</t>
  </si>
  <si>
    <t>HIGH RISK PERSONAL RETAIL</t>
  </si>
  <si>
    <t>5311</t>
  </si>
  <si>
    <t>DEPARTMENT STORES</t>
  </si>
  <si>
    <t>1300 RUE SHERBROOKE O</t>
  </si>
  <si>
    <t>H3G1H9</t>
  </si>
  <si>
    <t>WITTINGTON INVESTMENTS</t>
  </si>
  <si>
    <t>MBYC4Z3Q</t>
  </si>
  <si>
    <t>TICKETSMONTREAL CANA SEAFORD DE REF# MBYC4Z3Q 844-223-5661 11/17/19 170.52 US DOLLAR CONVERTED TO</t>
  </si>
  <si>
    <t>0011106581932</t>
  </si>
  <si>
    <t>WESTMOUNT PUBLIC SEC WESTMOUNT REF# 11106581932 PARKING LOT &amp; GA 11/16/19</t>
  </si>
  <si>
    <t>11/19/2019</t>
  </si>
  <si>
    <t>D90TP22M</t>
  </si>
  <si>
    <t>UBER TRIP HELP.UBER.COM CA REF# D90TP22M HELP.UBER.COM 11/19/19 17.60 US DOLLAR CONVERTED TO</t>
  </si>
  <si>
    <t>11/21/2019</t>
  </si>
  <si>
    <t>11/20/2019</t>
  </si>
  <si>
    <t>0000400011201</t>
  </si>
  <si>
    <t>SOFITEL MONTREAL MONTREAL FOL# 130580894 LODGING 11/20/19</t>
  </si>
  <si>
    <t>47663737J2Q</t>
  </si>
  <si>
    <t>LOGMEIN*GOTOWEBINAR LOGMEIN.COM REF# 47663737J2Q SOFTWARE 11/21/19</t>
  </si>
  <si>
    <t>LOGMEIN TECHNOLOGIES CANA</t>
  </si>
  <si>
    <t>9308848960</t>
  </si>
  <si>
    <t>5353 JOHN LUCAS</t>
  </si>
  <si>
    <t>L7L6A8</t>
  </si>
  <si>
    <t>LOGMEININC.COM</t>
  </si>
  <si>
    <t>11/22/2019</t>
  </si>
  <si>
    <t>WESTMOUNT PUBLIC SEC WESTMOUNT REF# 11106581932 PARKING LOT &amp; GA 11/21/19</t>
  </si>
  <si>
    <t>11/25/2019</t>
  </si>
  <si>
    <t>0142123045233</t>
  </si>
  <si>
    <t>Air Canada WINNIPEG TKT# 0142123045233 AIR CANADA 11/20/19</t>
  </si>
  <si>
    <t>0142123045277</t>
  </si>
  <si>
    <t>Air Canada WINNIPEG TKT# 0142123045277 AIR CANADA 11/20/19</t>
  </si>
  <si>
    <t>NT_GFCHGU8B</t>
  </si>
  <si>
    <t>LCSC ELECTRONIC KOWLOON REF# NT_GFCHGU8B 85295143853 11/25/19 78.27 US DOLLAR CONVERTED TO</t>
  </si>
  <si>
    <t xml:space="preserve"> </t>
  </si>
  <si>
    <t>(blank)</t>
  </si>
  <si>
    <t>COGECO CONNEXION TROIS RIVIERE, QC</t>
  </si>
  <si>
    <t>ej</t>
  </si>
  <si>
    <t>ej1</t>
  </si>
  <si>
    <t>LAVE AUTO DECARIE MONTREAL, QC</t>
  </si>
  <si>
    <t>RESTAURANT SZECHUAN MONTREAL, QC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</si>
</sst>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5" formatCode="##,##0.00_);\(##,##0.00\);0.00_)"/>
    <numFmt numFmtId="166" formatCode="#0_);\(#0\);0_)"/>
  </numFmts>
  <fonts count="34" x14ac:knownFonts="1">
    <font>
      <sz val="11"/>
      <color theme="1"/>
      <name val="Calibri"/>
      <family val="2"/>
      <scheme val="minor"/>
    </font>
    <font>
      <sz val="11"/>
      <color theme="1"/>
      <name val="Calibri"/>
      <family val="2"/>
      <scheme val="minor"/>
    </font>
    <font>
      <b/>
      <sz val="8"/>
      <color rgb="FFFFFFFF"/>
      <name val="Arial"/>
      <family val="2"/>
    </font>
    <font>
      <sz val="10"/>
      <name val="Arial"/>
      <family val="2"/>
    </font>
    <font>
      <sz val="8"/>
      <color rgb="FF000000"/>
      <name val="Arial"/>
      <family val="2"/>
    </font>
    <font>
      <b/>
      <sz val="11"/>
      <color theme="1"/>
      <name val="Calibri"/>
      <family val="2"/>
      <scheme val="minor"/>
    </font>
    <font>
      <b/>
      <sz val="8"/>
      <color rgb="FFFFFFFF"/>
      <name val="Arial"/>
      <family val="2"/>
    </font>
    <font>
      <b/>
      <sz val="10"/>
      <name val="Arial"/>
      <family val="2"/>
    </font>
    <font>
      <b/>
      <sz val="10"/>
      <name val="Calibri"/>
      <family val="2"/>
      <scheme val="minor"/>
    </font>
    <font>
      <i/>
      <sz val="10"/>
      <name val="Arial"/>
      <family val="2"/>
    </font>
    <font>
      <b/>
      <i/>
      <sz val="10"/>
      <name val="Arial"/>
      <family val="2"/>
    </font>
    <font>
      <i/>
      <sz val="11"/>
      <color theme="1"/>
      <name val="Calibri"/>
      <family val="2"/>
      <scheme val="minor"/>
    </font>
    <font>
      <b/>
      <sz val="8"/>
      <color rgb="FF000000"/>
      <name val="Arial"/>
      <family val="2"/>
    </font>
    <font>
      <sz val="10"/>
      <name val="Arial"/>
      <family val="2"/>
    </font>
    <font>
      <sz val="8"/>
      <color rgb="FF000000"/>
      <name val="Arial"/>
      <family val="2"/>
    </font>
    <font>
      <sz val="6"/>
      <color rgb="FF000000"/>
      <name val="Arial"/>
      <family val="2"/>
    </font>
    <font>
      <sz val="7"/>
      <color rgb="FF000000"/>
      <name val="Arial"/>
      <family val="2"/>
    </font>
    <font>
      <sz val="11"/>
      <color rgb="FFFF0000"/>
      <name val="Calibri"/>
      <family val="2"/>
      <scheme val="minor"/>
    </font>
    <font>
      <sz val="10"/>
      <color rgb="FFFF0000"/>
      <name val="Arial"/>
      <family val="2"/>
    </font>
    <font>
      <b/>
      <sz val="10"/>
      <color rgb="FFFF0000"/>
      <name val="Arial"/>
      <family val="2"/>
    </font>
    <font>
      <b/>
      <sz val="8"/>
      <color rgb="FFFFFFFF"/>
      <name val="Arial"/>
      <family val="2"/>
    </font>
    <font>
      <b/>
      <sz val="8"/>
      <color rgb="FF000000"/>
      <name val="Arial"/>
      <family val="2"/>
    </font>
    <font>
      <sz val="10"/>
      <name val="Arial"/>
      <family val="2"/>
    </font>
    <font>
      <sz val="8"/>
      <color rgb="FF000000"/>
      <name val="Arial"/>
      <family val="2"/>
    </font>
    <font>
      <sz val="6"/>
      <color rgb="FF000000"/>
      <name val="Arial"/>
      <family val="2"/>
    </font>
    <font>
      <sz val="7"/>
      <color rgb="FF000000"/>
      <name val="Arial"/>
      <family val="2"/>
    </font>
    <font>
      <sz val="8"/>
      <color rgb="FF000000"/>
      <name val="Arial"/>
      <family val="2"/>
    </font>
    <font>
      <sz val="10"/>
      <name val="Arial"/>
      <family val="2"/>
    </font>
    <font>
      <sz val="11"/>
      <color theme="1"/>
      <name val="Calibri"/>
      <family val="2"/>
    </font>
    <font>
      <sz val="8"/>
      <color rgb="FF000000"/>
      <name val="Arial"/>
      <family val="2"/>
    </font>
    <font>
      <sz val="10"/>
      <name val="Arial"/>
      <family val="2"/>
    </font>
    <font>
      <sz val="10"/>
      <name val="Arial"/>
      <family val="2"/>
    </font>
    <font>
      <sz val="8"/>
      <color rgb="FF000000"/>
      <name val="Arial"/>
      <family val="2"/>
    </font>
    <font>
      <sz val="10"/>
      <name val="Arial"/>
      <family val="2"/>
    </font>
  </fonts>
  <fills count="8">
    <fill>
      <patternFill patternType="none"/>
    </fill>
    <fill>
      <patternFill patternType="gray125"/>
    </fill>
    <fill>
      <patternFill patternType="solid">
        <fgColor rgb="FF4D4F53"/>
        <bgColor indexed="64"/>
      </patternFill>
    </fill>
    <fill>
      <patternFill patternType="solid">
        <fgColor rgb="FF009BBB"/>
        <bgColor indexed="64"/>
      </patternFill>
    </fill>
    <fill>
      <patternFill patternType="solid">
        <fgColor rgb="FF3F9C35"/>
        <bgColor indexed="64"/>
      </patternFill>
    </fill>
    <fill>
      <patternFill patternType="solid">
        <fgColor rgb="FF5E2750"/>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98">
    <xf numFmtId="0" fontId="0" fillId="0" borderId="0" xfId="0"/>
    <xf numFmtId="0" fontId="3" fillId="0" borderId="0" xfId="0" applyFont="1"/>
    <xf numFmtId="0" fontId="4" fillId="0" borderId="0" xfId="0" applyFont="1" applyAlignment="1">
      <alignment horizontal="left" wrapText="1"/>
    </xf>
    <xf numFmtId="0" fontId="2" fillId="3" borderId="0" xfId="0" applyFont="1" applyFill="1" applyAlignment="1">
      <alignment horizontal="center" wrapText="1"/>
    </xf>
    <xf numFmtId="0" fontId="2" fillId="4" borderId="0" xfId="0" applyFont="1" applyFill="1" applyAlignment="1">
      <alignment horizontal="center" wrapText="1"/>
    </xf>
    <xf numFmtId="0" fontId="2" fillId="5" borderId="0" xfId="0" applyFont="1" applyFill="1" applyAlignment="1">
      <alignment horizontal="center" wrapText="1"/>
    </xf>
    <xf numFmtId="0" fontId="0" fillId="0" borderId="1" xfId="0" applyBorder="1"/>
    <xf numFmtId="4" fontId="0" fillId="0" borderId="0" xfId="0" applyNumberFormat="1"/>
    <xf numFmtId="0" fontId="0" fillId="0" borderId="0" xfId="0" applyAlignment="1">
      <alignment horizontal="left"/>
    </xf>
    <xf numFmtId="0" fontId="7" fillId="7" borderId="0" xfId="0" applyFont="1" applyFill="1"/>
    <xf numFmtId="0" fontId="7" fillId="7" borderId="0" xfId="0" applyFont="1" applyFill="1" applyAlignment="1">
      <alignment horizontal="center" wrapText="1"/>
    </xf>
    <xf numFmtId="2" fontId="2" fillId="3" borderId="0" xfId="0" applyNumberFormat="1" applyFont="1" applyFill="1" applyAlignment="1">
      <alignment horizontal="center" wrapText="1"/>
    </xf>
    <xf numFmtId="2" fontId="6" fillId="3" borderId="0" xfId="0" applyNumberFormat="1" applyFont="1" applyFill="1" applyAlignment="1">
      <alignment horizontal="center" wrapText="1"/>
    </xf>
    <xf numFmtId="2" fontId="7" fillId="7" borderId="2" xfId="0" applyNumberFormat="1" applyFont="1" applyFill="1" applyBorder="1" applyAlignment="1">
      <alignment horizontal="center" wrapText="1"/>
    </xf>
    <xf numFmtId="2" fontId="0" fillId="0" borderId="0" xfId="0" applyNumberFormat="1"/>
    <xf numFmtId="9" fontId="0" fillId="0" borderId="0" xfId="2" applyFont="1"/>
    <xf numFmtId="0" fontId="0" fillId="0" borderId="0" xfId="0" pivotButton="1"/>
    <xf numFmtId="2" fontId="8" fillId="7" borderId="0" xfId="0" applyNumberFormat="1" applyFont="1" applyFill="1"/>
    <xf numFmtId="44" fontId="0" fillId="0" borderId="0" xfId="1" applyFont="1"/>
    <xf numFmtId="0" fontId="5" fillId="0" borderId="0" xfId="0" applyFont="1"/>
    <xf numFmtId="0" fontId="5" fillId="0" borderId="3" xfId="0" applyFont="1" applyBorder="1"/>
    <xf numFmtId="0" fontId="0" fillId="0" borderId="3" xfId="0" applyBorder="1"/>
    <xf numFmtId="43" fontId="0" fillId="0" borderId="0" xfId="1" applyNumberFormat="1" applyFont="1" applyFill="1"/>
    <xf numFmtId="0" fontId="9" fillId="0" borderId="0" xfId="0" applyFont="1"/>
    <xf numFmtId="0" fontId="10" fillId="7" borderId="0" xfId="0" applyFont="1" applyFill="1"/>
    <xf numFmtId="0" fontId="11" fillId="0" borderId="0" xfId="0" applyFont="1"/>
    <xf numFmtId="0" fontId="0" fillId="0" borderId="3" xfId="0" applyBorder="1" applyAlignment="1">
      <alignment horizontal="left"/>
    </xf>
    <xf numFmtId="0" fontId="0" fillId="0" borderId="0" xfId="0" pivotButton="1" applyAlignment="1">
      <alignment wrapText="1"/>
    </xf>
    <xf numFmtId="0" fontId="0" fillId="0" borderId="0" xfId="0" applyAlignment="1">
      <alignment wrapText="1"/>
    </xf>
    <xf numFmtId="2" fontId="0" fillId="6" borderId="0" xfId="0" applyNumberFormat="1" applyFill="1" applyAlignment="1">
      <alignment wrapText="1"/>
    </xf>
    <xf numFmtId="1" fontId="0" fillId="6" borderId="0" xfId="0" applyNumberFormat="1" applyFill="1" applyAlignment="1">
      <alignment wrapText="1"/>
    </xf>
    <xf numFmtId="0" fontId="0" fillId="6" borderId="0" xfId="0" applyFill="1" applyAlignment="1">
      <alignment wrapText="1"/>
    </xf>
    <xf numFmtId="43" fontId="0" fillId="7" borderId="0" xfId="1" applyNumberFormat="1" applyFont="1" applyFill="1"/>
    <xf numFmtId="0" fontId="12" fillId="0" borderId="0" xfId="0" applyFont="1" applyAlignment="1">
      <alignment horizontal="left" wrapText="1"/>
    </xf>
    <xf numFmtId="0" fontId="13" fillId="0" borderId="0" xfId="0" applyFont="1"/>
    <xf numFmtId="0" fontId="14" fillId="0" borderId="0" xfId="0" applyFont="1" applyAlignment="1">
      <alignment horizontal="left" wrapText="1"/>
    </xf>
    <xf numFmtId="0" fontId="18" fillId="0" borderId="0" xfId="0" applyFont="1"/>
    <xf numFmtId="0" fontId="19" fillId="7" borderId="0" xfId="0" applyFont="1" applyFill="1"/>
    <xf numFmtId="0" fontId="17" fillId="0" borderId="0" xfId="0" applyFont="1"/>
    <xf numFmtId="0" fontId="2" fillId="2" borderId="0" xfId="0" applyFont="1" applyFill="1" applyAlignment="1">
      <alignment horizontal="left" wrapText="1"/>
    </xf>
    <xf numFmtId="0" fontId="20" fillId="2" borderId="0" xfId="0" applyFont="1" applyFill="1" applyAlignment="1">
      <alignment horizontal="left" wrapText="1"/>
    </xf>
    <xf numFmtId="0" fontId="21" fillId="0" borderId="0" xfId="0" applyFont="1" applyAlignment="1">
      <alignment horizontal="left" wrapText="1"/>
    </xf>
    <xf numFmtId="0" fontId="22" fillId="0" borderId="0" xfId="0" applyFont="1"/>
    <xf numFmtId="0" fontId="23" fillId="0" borderId="0" xfId="0" applyFont="1" applyAlignment="1">
      <alignment horizontal="left" wrapText="1"/>
    </xf>
    <xf numFmtId="0" fontId="20" fillId="3" borderId="0" xfId="0" applyFont="1" applyFill="1" applyAlignment="1">
      <alignment horizontal="center" wrapText="1"/>
    </xf>
    <xf numFmtId="0" fontId="20" fillId="4" borderId="0" xfId="0" applyFont="1" applyFill="1" applyAlignment="1">
      <alignment horizontal="center" wrapText="1"/>
    </xf>
    <xf numFmtId="0" fontId="20" fillId="5" borderId="0" xfId="0" applyFont="1" applyFill="1" applyAlignment="1">
      <alignment horizontal="center" wrapText="1"/>
    </xf>
    <xf numFmtId="164" fontId="0" fillId="0" borderId="0" xfId="3" applyFont="1"/>
    <xf numFmtId="164" fontId="0" fillId="0" borderId="0" xfId="0" applyNumberFormat="1"/>
    <xf numFmtId="0" fontId="26" fillId="0" borderId="0" xfId="0" applyFont="1" applyAlignment="1">
      <alignment wrapText="1"/>
    </xf>
    <xf numFmtId="0" fontId="26" fillId="0" borderId="0" xfId="0" applyFont="1" applyAlignment="1">
      <alignment horizontal="right" wrapText="1"/>
    </xf>
    <xf numFmtId="0" fontId="26" fillId="0" borderId="0" xfId="0" applyFont="1"/>
    <xf numFmtId="165" fontId="26" fillId="0" borderId="0" xfId="0" applyNumberFormat="1" applyFont="1" applyAlignment="1">
      <alignment horizontal="right"/>
    </xf>
    <xf numFmtId="166" fontId="26" fillId="0" borderId="0" xfId="0" applyNumberFormat="1" applyFont="1" applyAlignment="1">
      <alignment horizontal="right"/>
    </xf>
    <xf numFmtId="0" fontId="26" fillId="0" borderId="0" xfId="0" applyFont="1" applyAlignment="1">
      <alignment horizontal="left" wrapText="1"/>
    </xf>
    <xf numFmtId="0" fontId="27" fillId="0" borderId="0" xfId="0" applyFont="1"/>
    <xf numFmtId="0" fontId="4" fillId="0" borderId="0" xfId="0" applyFont="1" applyAlignment="1">
      <alignment wrapText="1"/>
    </xf>
    <xf numFmtId="0" fontId="28" fillId="0" borderId="0" xfId="0" applyFont="1"/>
    <xf numFmtId="0" fontId="4" fillId="0" borderId="0" xfId="0" applyFont="1" applyAlignment="1">
      <alignment horizontal="right" wrapText="1"/>
    </xf>
    <xf numFmtId="0" fontId="4" fillId="0" borderId="0" xfId="0" applyFont="1"/>
    <xf numFmtId="165" fontId="4" fillId="0" borderId="0" xfId="0" applyNumberFormat="1" applyFont="1" applyAlignment="1">
      <alignment horizontal="right"/>
    </xf>
    <xf numFmtId="166" fontId="4" fillId="0" borderId="0" xfId="0" applyNumberFormat="1" applyFont="1" applyAlignment="1">
      <alignment horizontal="right"/>
    </xf>
    <xf numFmtId="2" fontId="3" fillId="0" borderId="0" xfId="0" applyNumberFormat="1" applyFont="1"/>
    <xf numFmtId="14" fontId="3" fillId="0" borderId="0" xfId="0" applyNumberFormat="1" applyFont="1"/>
    <xf numFmtId="0" fontId="29" fillId="0" borderId="0" xfId="0" applyFont="1" applyAlignment="1">
      <alignment wrapText="1"/>
    </xf>
    <xf numFmtId="0" fontId="29" fillId="0" borderId="0" xfId="0" applyFont="1" applyAlignment="1">
      <alignment horizontal="right" wrapText="1"/>
    </xf>
    <xf numFmtId="0" fontId="29" fillId="0" borderId="0" xfId="0" applyFont="1"/>
    <xf numFmtId="165" fontId="29" fillId="0" borderId="0" xfId="0" applyNumberFormat="1" applyFont="1" applyAlignment="1">
      <alignment horizontal="right"/>
    </xf>
    <xf numFmtId="166" fontId="29" fillId="0" borderId="0" xfId="0" applyNumberFormat="1" applyFont="1" applyAlignment="1">
      <alignment horizontal="right"/>
    </xf>
    <xf numFmtId="0" fontId="29" fillId="0" borderId="0" xfId="0" applyFont="1" applyAlignment="1">
      <alignment horizontal="left" wrapText="1"/>
    </xf>
    <xf numFmtId="0" fontId="30" fillId="0" borderId="0" xfId="0" applyFont="1"/>
    <xf numFmtId="44" fontId="0" fillId="0" borderId="4" xfId="0" applyNumberFormat="1" applyBorder="1"/>
    <xf numFmtId="44" fontId="5" fillId="6" borderId="4" xfId="0" applyNumberFormat="1" applyFont="1" applyFill="1" applyBorder="1"/>
    <xf numFmtId="44" fontId="5" fillId="6" borderId="5" xfId="0" applyNumberFormat="1" applyFont="1" applyFill="1" applyBorder="1"/>
    <xf numFmtId="44" fontId="5" fillId="0" borderId="6" xfId="0" applyNumberFormat="1" applyFont="1" applyBorder="1"/>
    <xf numFmtId="0" fontId="31" fillId="0" borderId="0" xfId="0" applyFont="1"/>
    <xf numFmtId="2" fontId="7" fillId="7" borderId="0" xfId="0" applyNumberFormat="1" applyFont="1" applyFill="1" applyAlignment="1">
      <alignment horizontal="center" wrapText="1"/>
    </xf>
    <xf numFmtId="0" fontId="32" fillId="0" borderId="0" xfId="0" applyFont="1" applyAlignment="1">
      <alignment wrapText="1"/>
    </xf>
    <xf numFmtId="0" fontId="32" fillId="0" borderId="0" xfId="0" applyFont="1" applyAlignment="1">
      <alignment horizontal="right" wrapText="1"/>
    </xf>
    <xf numFmtId="0" fontId="32" fillId="0" borderId="0" xfId="0" applyFont="1"/>
    <xf numFmtId="165" fontId="32" fillId="0" borderId="0" xfId="0" applyNumberFormat="1" applyFont="1" applyAlignment="1">
      <alignment horizontal="right"/>
    </xf>
    <xf numFmtId="166" fontId="32" fillId="0" borderId="0" xfId="0" applyNumberFormat="1" applyFont="1" applyAlignment="1">
      <alignment horizontal="right"/>
    </xf>
    <xf numFmtId="0" fontId="32" fillId="0" borderId="0" xfId="0" applyFont="1" applyAlignment="1">
      <alignment horizontal="left" wrapText="1"/>
    </xf>
    <xf numFmtId="0" fontId="33" fillId="0" borderId="0" xfId="0" applyFont="1"/>
    <xf numFmtId="14" fontId="0" fillId="0" borderId="0" xfId="0" applyNumberFormat="1"/>
    <xf numFmtId="0" fontId="0" fillId="0" borderId="7" xfId="0" applyBorder="1" applyAlignment="1">
      <alignment horizontal="left" indent="1"/>
    </xf>
    <xf numFmtId="0" fontId="0" fillId="0" borderId="3" xfId="0" applyBorder="1" applyAlignment="1">
      <alignment horizontal="left" indent="1"/>
    </xf>
    <xf numFmtId="0" fontId="5" fillId="0" borderId="7" xfId="0" applyFont="1" applyBorder="1" applyAlignment="1">
      <alignment horizontal="left" indent="1"/>
    </xf>
    <xf numFmtId="0" fontId="15" fillId="0" borderId="0" xfId="0" applyFont="1" applyAlignment="1">
      <alignment horizontal="left" wrapText="1"/>
    </xf>
    <xf numFmtId="0" fontId="16"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left" wrapText="1"/>
    </xf>
    <xf numFmtId="44" fontId="0" fillId="0" borderId="8" xfId="0" applyNumberFormat="1" applyFont="1" applyBorder="1"/>
    <xf numFmtId="44" fontId="0" fillId="0" borderId="9" xfId="0" applyNumberFormat="1" applyFont="1" applyBorder="1"/>
    <xf numFmtId="44" fontId="0" fillId="0" borderId="10" xfId="0" applyNumberFormat="1" applyFont="1" applyBorder="1"/>
    <xf numFmtId="44" fontId="0" fillId="0" borderId="4" xfId="0" applyNumberFormat="1" applyFont="1" applyBorder="1"/>
    <xf numFmtId="44" fontId="0" fillId="0" borderId="5" xfId="0" applyNumberFormat="1" applyFont="1" applyBorder="1"/>
    <xf numFmtId="44" fontId="0" fillId="0" borderId="6" xfId="0" applyNumberFormat="1" applyFont="1" applyBorder="1"/>
  </cellXfs>
  <cellStyles count="4">
    <cellStyle name="Comma" xfId="3" builtinId="3"/>
    <cellStyle name="Currency" xfId="1" builtinId="4"/>
    <cellStyle name="Normal" xfId="0" builtinId="0"/>
    <cellStyle name="Percent" xfId="2" builtinId="5"/>
  </cellStyles>
  <dxfs count="49">
    <dxf>
      <font>
        <b/>
      </font>
    </dxf>
    <dxf>
      <font>
        <b/>
      </font>
    </dxf>
    <dxf>
      <numFmt numFmtId="34" formatCode="_-&quot;$&quot;* #,##0.00_-;\-&quot;$&quot;* #,##0.00_-;_-&quot;$&quot;* &quot;-&quot;??_-;_-@_-"/>
    </dxf>
    <dxf>
      <alignment wrapText="1" readingOrder="0"/>
    </dxf>
    <dxf>
      <alignment wrapText="1" readingOrder="0"/>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font>
        <b val="0"/>
      </font>
    </dxf>
    <dxf>
      <font>
        <b/>
      </font>
    </dxf>
    <dxf>
      <fill>
        <patternFill patternType="solid">
          <bgColor rgb="FFFFFF00"/>
        </patternFill>
      </fill>
    </dxf>
    <dxf>
      <border>
        <horizontal style="thin">
          <color indexed="64"/>
        </horizontal>
      </border>
    </dxf>
    <dxf>
      <border>
        <horizontal style="thin">
          <color indexed="64"/>
        </horizontal>
      </border>
    </dxf>
    <dxf>
      <font>
        <b/>
      </font>
    </dxf>
    <dxf>
      <font>
        <b/>
      </font>
    </dxf>
    <dxf>
      <numFmt numFmtId="34" formatCode="_-&quot;$&quot;* #,##0.00_-;\-&quot;$&quot;* #,##0.00_-;_-&quot;$&quot;* &quot;-&quot;??_-;_-@_-"/>
    </dxf>
    <dxf>
      <alignment wrapText="1" readingOrder="0"/>
    </dxf>
    <dxf>
      <alignment wrapText="1" readingOrder="0"/>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font>
        <b val="0"/>
      </font>
    </dxf>
    <dxf>
      <font>
        <b/>
      </font>
    </dxf>
    <dxf>
      <fill>
        <patternFill patternType="solid">
          <bgColor rgb="FFFFFF00"/>
        </patternFill>
      </fill>
    </dxf>
    <dxf>
      <border>
        <horizontal style="thin">
          <color indexed="64"/>
        </horizontal>
      </border>
    </dxf>
    <dxf>
      <border>
        <horizontal style="thin">
          <color indexed="64"/>
        </horizontal>
      </border>
    </dxf>
    <dxf>
      <font>
        <b/>
      </font>
    </dxf>
    <dxf>
      <font>
        <b/>
      </font>
    </dxf>
    <dxf>
      <numFmt numFmtId="34" formatCode="_-&quot;$&quot;* #,##0.00_-;\-&quot;$&quot;* #,##0.00_-;_-&quot;$&quot;* &quot;-&quot;??_-;_-@_-"/>
    </dxf>
    <dxf>
      <alignment wrapText="1" readingOrder="0"/>
    </dxf>
    <dxf>
      <alignment wrapText="1" readingOrder="0"/>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font>
        <b val="0"/>
      </font>
    </dxf>
    <dxf>
      <font>
        <b/>
      </font>
    </dxf>
    <dxf>
      <fill>
        <patternFill patternType="solid">
          <bgColor rgb="FFFFFF00"/>
        </patternFill>
      </fill>
    </dxf>
    <dxf>
      <border>
        <horizontal style="thin">
          <color indexed="64"/>
        </horizontal>
      </border>
    </dxf>
    <dxf>
      <border>
        <horizontal style="thin">
          <color indexed="64"/>
        </horizontal>
      </border>
    </dxf>
    <dxf>
      <font>
        <condense val="0"/>
        <extend val="0"/>
        <color rgb="FF006100"/>
      </font>
      <fill>
        <patternFill>
          <bgColor rgb="FFC6EFCE"/>
        </patternFill>
      </fill>
    </dxf>
    <dxf>
      <border>
        <horizontal style="thin">
          <color indexed="64"/>
        </horizontal>
      </border>
    </dxf>
    <dxf>
      <border>
        <horizontal style="thin">
          <color indexed="64"/>
        </horizontal>
      </border>
    </dxf>
    <dxf>
      <fill>
        <patternFill patternType="solid">
          <bgColor rgb="FFFFFF00"/>
        </patternFill>
      </fill>
    </dxf>
    <dxf>
      <font>
        <b/>
      </font>
    </dxf>
    <dxf>
      <font>
        <b val="0"/>
      </font>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alignment wrapText="1" readingOrder="0"/>
    </dxf>
    <dxf>
      <alignment wrapText="1" readingOrder="0"/>
    </dxf>
    <dxf>
      <numFmt numFmtId="34" formatCode="_-&quot;$&quot;* #,##0.00_-;\-&quot;$&quot;* #,##0.00_-;_-&quot;$&quot;* &quot;-&quot;??_-;_-@_-"/>
    </dxf>
    <dxf>
      <font>
        <b/>
      </font>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etan Lemay" refreshedDate="45372.462137847222" createdVersion="8" refreshedVersion="8" minRefreshableVersion="3" recordCount="4" xr:uid="{C2812827-7094-4723-A6A6-6301EF5F0DCB}">
  <cacheSource type="worksheet">
    <worksheetSource ref="U1:AD5" sheet="worsheet"/>
  </cacheSource>
  <cacheFields count="10">
    <cacheField name="GST" numFmtId="0">
      <sharedItems containsSemiMixedTypes="0" containsString="0" containsNumber="1" minValue="0" maxValue="2.8386605783866057"/>
    </cacheField>
    <cacheField name="HST" numFmtId="0">
      <sharedItems containsSemiMixedTypes="0" containsString="0" containsNumber="1" containsInteger="1" minValue="0" maxValue="0"/>
    </cacheField>
    <cacheField name="TVQ" numFmtId="0">
      <sharedItems containsSemiMixedTypes="0" containsString="0" containsNumber="1" minValue="0" maxValue="5.6631278538812797"/>
    </cacheField>
    <cacheField name="NET" numFmtId="0">
      <sharedItems containsSemiMixedTypes="0" containsString="0" containsNumber="1" minValue="27" maxValue="331.82821156773207"/>
    </cacheField>
    <cacheField name="PERSO   15111" numFmtId="0">
      <sharedItems containsString="0" containsBlank="1" containsNumber="1" containsInteger="1" minValue="0" maxValue="0"/>
    </cacheField>
    <cacheField name=" FREIGHT RM 45950-4-41" numFmtId="0">
      <sharedItems containsString="0" containsBlank="1" containsNumber="1" containsInteger="1" minValue="0" maxValue="0"/>
    </cacheField>
    <cacheField name="TIPS RESTO  50222" numFmtId="0">
      <sharedItems containsString="0" containsBlank="1" containsNumber="1" minValue="23.62" maxValue="23.62"/>
    </cacheField>
    <cacheField name="TOTAL" numFmtId="0">
      <sharedItems containsSemiMixedTypes="0" containsString="0" containsNumber="1" minValue="27" maxValue="363.95"/>
    </cacheField>
    <cacheField name="GL" numFmtId="0">
      <sharedItems containsMixedTypes="1" containsNumber="1" containsInteger="1" minValue="50200" maxValue="50270" count="4">
        <s v="TOTAL"/>
        <n v="50200"/>
        <n v="50270"/>
        <n v="50222"/>
      </sharedItems>
    </cacheField>
    <cacheField name="ej" numFmtId="0">
      <sharedItems containsBlank="1" count="2">
        <m/>
        <s v="ej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n v="2.8386605783866057"/>
    <n v="0"/>
    <n v="5.6631278538812797"/>
    <n v="331.82821156773207"/>
    <n v="0"/>
    <n v="0"/>
    <n v="23.62"/>
    <n v="363.95"/>
    <x v="0"/>
    <x v="0"/>
  </r>
  <r>
    <n v="0"/>
    <n v="0"/>
    <n v="0"/>
    <n v="27"/>
    <m/>
    <m/>
    <m/>
    <n v="27"/>
    <x v="1"/>
    <x v="1"/>
  </r>
  <r>
    <n v="0"/>
    <n v="0"/>
    <n v="0"/>
    <n v="182.78"/>
    <m/>
    <m/>
    <m/>
    <n v="182.78"/>
    <x v="2"/>
    <x v="1"/>
  </r>
  <r>
    <n v="2.8386605783866057"/>
    <n v="0"/>
    <n v="5.6631278538812797"/>
    <n v="122.0482115677321"/>
    <m/>
    <m/>
    <n v="23.62"/>
    <n v="154.16999999999999"/>
    <x v="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5370469-E2DB-4F7F-B057-292C0A407147}" name="PivotTable1" cacheId="17" applyNumberFormats="0" applyBorderFormats="0" applyFontFormats="0" applyPatternFormats="0" applyAlignmentFormats="0" applyWidthHeightFormats="1" dataCaption="Values" updatedVersion="8" minRefreshableVersion="3" showCalcMbrs="0" showDrill="0" useAutoFormatting="1" rowGrandTotals="0" itemPrintTitles="1" createdVersion="3" indent="0" outline="1" outlineData="1" multipleFieldFilters="0">
  <location ref="A3:I10" firstHeaderRow="1" firstDataRow="2" firstDataCol="1"/>
  <pivotFields count="10">
    <pivotField dataField="1" numFmtId="2" showAll="0"/>
    <pivotField dataField="1" numFmtId="2" showAll="0"/>
    <pivotField dataField="1" numFmtId="2" showAll="0"/>
    <pivotField dataField="1" numFmtId="2" showAll="0"/>
    <pivotField dataField="1" showAll="0" defaultSubtotal="0"/>
    <pivotField dataField="1" showAll="0" sumSubtotal="1"/>
    <pivotField dataField="1" showAll="0" defaultSubtotal="0"/>
    <pivotField dataField="1" showAll="0"/>
    <pivotField axis="axisRow" showAll="0" sortType="ascending">
      <items count="5">
        <item x="1"/>
        <item x="3"/>
        <item x="2"/>
        <item x="0"/>
        <item t="default"/>
      </items>
    </pivotField>
    <pivotField axis="axisRow" showAll="0">
      <items count="3">
        <item x="1"/>
        <item x="0"/>
        <item t="default"/>
      </items>
    </pivotField>
  </pivotFields>
  <rowFields count="2">
    <field x="9"/>
    <field x="8"/>
  </rowFields>
  <rowItems count="6">
    <i>
      <x/>
    </i>
    <i r="1">
      <x/>
    </i>
    <i r="1">
      <x v="1"/>
    </i>
    <i r="1">
      <x v="2"/>
    </i>
    <i>
      <x v="1"/>
    </i>
    <i r="1">
      <x v="3"/>
    </i>
  </rowItems>
  <colFields count="1">
    <field x="-2"/>
  </colFields>
  <colItems count="8">
    <i>
      <x/>
    </i>
    <i i="1">
      <x v="1"/>
    </i>
    <i i="2">
      <x v="2"/>
    </i>
    <i i="3">
      <x v="3"/>
    </i>
    <i i="4">
      <x v="4"/>
    </i>
    <i i="5">
      <x v="5"/>
    </i>
    <i i="6">
      <x v="6"/>
    </i>
    <i i="7">
      <x v="7"/>
    </i>
  </colItems>
  <dataFields count="8">
    <dataField name="Sum of NET" fld="3" baseField="0" baseItem="0" numFmtId="2"/>
    <dataField name="Sum of  FREIGHT RM 45950-4-41" fld="5" baseField="0" baseItem="0"/>
    <dataField name="Sum of TIPS RESTO  50222" fld="6" baseField="0" baseItem="0"/>
    <dataField name="Sum of PERSO   15111" fld="4" baseField="0" baseItem="0"/>
    <dataField name="Sum of GST" fld="0" baseField="0" baseItem="0" numFmtId="2"/>
    <dataField name="Sum of HST" fld="1" baseField="0" baseItem="0"/>
    <dataField name="Sum of TVQ" fld="2" baseField="0" baseItem="0" numFmtId="2"/>
    <dataField name="Sum of TOTAL" fld="7" baseField="0" baseItem="0"/>
  </dataFields>
  <formats count="12">
    <format dxfId="48">
      <pivotArea collapsedLevelsAreSubtotals="1" fieldPosition="0">
        <references count="1">
          <reference field="8" count="1">
            <x v="3"/>
          </reference>
        </references>
      </pivotArea>
    </format>
    <format dxfId="47">
      <pivotArea dataOnly="0" labelOnly="1" fieldPosition="0">
        <references count="1">
          <reference field="8" count="1">
            <x v="3"/>
          </reference>
        </references>
      </pivotArea>
    </format>
    <format dxfId="46">
      <pivotArea outline="0" collapsedLevelsAreSubtotals="1" fieldPosition="0"/>
    </format>
    <format dxfId="45">
      <pivotArea field="8" type="button" dataOnly="0" labelOnly="1" outline="0" axis="axisRow" fieldPosition="1"/>
    </format>
    <format dxfId="44">
      <pivotArea dataOnly="0" labelOnly="1" outline="0" fieldPosition="0">
        <references count="1">
          <reference field="4294967294" count="8">
            <x v="0"/>
            <x v="1"/>
            <x v="2"/>
            <x v="3"/>
            <x v="4"/>
            <x v="5"/>
            <x v="6"/>
            <x v="7"/>
          </reference>
        </references>
      </pivotArea>
    </format>
    <format dxfId="43">
      <pivotArea outline="0" collapsedLevelsAreSubtotals="1" fieldPosition="0"/>
    </format>
    <format dxfId="42">
      <pivotArea dataOnly="0" labelOnly="1" fieldPosition="0">
        <references count="1">
          <reference field="8" count="0"/>
        </references>
      </pivotArea>
    </format>
    <format dxfId="41">
      <pivotArea outline="0" collapsedLevelsAreSubtotals="1" fieldPosition="0"/>
    </format>
    <format dxfId="40">
      <pivotArea collapsedLevelsAreSubtotals="1" fieldPosition="0">
        <references count="2">
          <reference field="4294967294" count="7" selected="0">
            <x v="1"/>
            <x v="2"/>
            <x v="3"/>
            <x v="4"/>
            <x v="5"/>
            <x v="6"/>
            <x v="7"/>
          </reference>
          <reference field="8" count="1">
            <x v="3"/>
          </reference>
        </references>
      </pivotArea>
    </format>
    <format dxfId="39">
      <pivotArea collapsedLevelsAreSubtotals="1" fieldPosition="0">
        <references count="2">
          <reference field="4294967294" count="6" selected="0">
            <x v="1"/>
            <x v="2"/>
            <x v="3"/>
            <x v="4"/>
            <x v="5"/>
            <x v="6"/>
          </reference>
          <reference field="8" count="1">
            <x v="3"/>
          </reference>
        </references>
      </pivotArea>
    </format>
    <format dxfId="38">
      <pivotArea outline="0" collapsedLevelsAreSubtotals="1" fieldPosition="0"/>
    </format>
    <format dxfId="37">
      <pivotArea dataOnly="0" labelOnly="1" fieldPosition="0">
        <references count="1">
          <reference field="8" count="0"/>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67"/>
  <sheetViews>
    <sheetView tabSelected="1" workbookViewId="0">
      <selection activeCell="B10" sqref="B10"/>
    </sheetView>
  </sheetViews>
  <sheetFormatPr defaultRowHeight="15" x14ac:dyDescent="0.25"/>
  <cols>
    <col min="1" max="1" width="13.140625" bestFit="1" customWidth="1"/>
    <col min="2" max="2" width="11" style="18" bestFit="1" customWidth="1"/>
    <col min="3" max="3" width="15.5703125" style="18" customWidth="1"/>
    <col min="4" max="4" width="12.42578125" style="18" customWidth="1"/>
    <col min="5" max="5" width="13.42578125" style="18" customWidth="1"/>
    <col min="6" max="6" width="11" style="18" customWidth="1"/>
    <col min="7" max="7" width="10.85546875" style="18" customWidth="1"/>
    <col min="8" max="8" width="11.28515625" style="18" customWidth="1"/>
    <col min="9" max="9" width="13.28515625" style="18" customWidth="1"/>
    <col min="10" max="10" width="12.5703125" customWidth="1"/>
    <col min="11" max="11" width="9.42578125" bestFit="1" customWidth="1"/>
    <col min="12" max="13" width="4.5703125" customWidth="1"/>
    <col min="14" max="15" width="11" customWidth="1"/>
    <col min="16" max="17" width="12" customWidth="1"/>
    <col min="18" max="18" width="15.85546875" customWidth="1"/>
    <col min="19" max="19" width="16.28515625" customWidth="1"/>
    <col min="20" max="20" width="17.7109375" customWidth="1"/>
    <col min="21" max="21" width="16" customWidth="1"/>
    <col min="22" max="22" width="12" customWidth="1"/>
    <col min="23" max="36" width="16.28515625" customWidth="1"/>
    <col min="37" max="37" width="16" customWidth="1"/>
    <col min="38" max="38" width="15.85546875" customWidth="1"/>
    <col min="39" max="39" width="16.28515625" customWidth="1"/>
    <col min="40" max="40" width="17.7109375" customWidth="1"/>
    <col min="41" max="42" width="6.5703125" customWidth="1"/>
    <col min="43" max="46" width="7.5703125" customWidth="1"/>
    <col min="47" max="47" width="8.5703125" customWidth="1"/>
    <col min="48" max="48" width="11.28515625" bestFit="1" customWidth="1"/>
  </cols>
  <sheetData>
    <row r="3" spans="1:9" x14ac:dyDescent="0.25">
      <c r="B3" s="16" t="s">
        <v>667</v>
      </c>
      <c r="C3"/>
      <c r="D3"/>
      <c r="E3"/>
      <c r="F3"/>
      <c r="G3"/>
      <c r="H3"/>
      <c r="I3"/>
    </row>
    <row r="4" spans="1:9" s="28" customFormat="1" ht="30" x14ac:dyDescent="0.25">
      <c r="A4" s="27" t="s">
        <v>671</v>
      </c>
      <c r="B4" s="28" t="s">
        <v>670</v>
      </c>
      <c r="C4" s="28" t="s">
        <v>679</v>
      </c>
      <c r="D4" s="28" t="s">
        <v>680</v>
      </c>
      <c r="E4" s="28" t="s">
        <v>678</v>
      </c>
      <c r="F4" s="28" t="s">
        <v>666</v>
      </c>
      <c r="G4" s="28" t="s">
        <v>668</v>
      </c>
      <c r="H4" s="28" t="s">
        <v>669</v>
      </c>
      <c r="I4" s="28" t="s">
        <v>672</v>
      </c>
    </row>
    <row r="5" spans="1:9" x14ac:dyDescent="0.25">
      <c r="A5" s="8" t="s">
        <v>4283</v>
      </c>
      <c r="B5" s="92">
        <v>331.82821156773207</v>
      </c>
      <c r="C5" s="93"/>
      <c r="D5" s="93">
        <v>23.62</v>
      </c>
      <c r="E5" s="93"/>
      <c r="F5" s="93">
        <v>2.8386605783866057</v>
      </c>
      <c r="G5" s="93">
        <v>0</v>
      </c>
      <c r="H5" s="93">
        <v>5.6631278538812797</v>
      </c>
      <c r="I5" s="94">
        <v>363.95</v>
      </c>
    </row>
    <row r="6" spans="1:9" x14ac:dyDescent="0.25">
      <c r="A6" s="85">
        <v>50200</v>
      </c>
      <c r="B6" s="95">
        <v>27</v>
      </c>
      <c r="C6" s="96"/>
      <c r="D6" s="96"/>
      <c r="E6" s="96"/>
      <c r="F6" s="96">
        <v>0</v>
      </c>
      <c r="G6" s="96">
        <v>0</v>
      </c>
      <c r="H6" s="96">
        <v>0</v>
      </c>
      <c r="I6" s="97">
        <v>27</v>
      </c>
    </row>
    <row r="7" spans="1:9" x14ac:dyDescent="0.25">
      <c r="A7" s="86">
        <v>50222</v>
      </c>
      <c r="B7" s="95">
        <v>122.0482115677321</v>
      </c>
      <c r="C7" s="96"/>
      <c r="D7" s="96">
        <v>23.62</v>
      </c>
      <c r="E7" s="96"/>
      <c r="F7" s="96">
        <v>2.8386605783866057</v>
      </c>
      <c r="G7" s="96">
        <v>0</v>
      </c>
      <c r="H7" s="96">
        <v>5.6631278538812797</v>
      </c>
      <c r="I7" s="97">
        <v>154.16999999999999</v>
      </c>
    </row>
    <row r="8" spans="1:9" x14ac:dyDescent="0.25">
      <c r="A8" s="86">
        <v>50270</v>
      </c>
      <c r="B8" s="95">
        <v>182.78</v>
      </c>
      <c r="C8" s="96"/>
      <c r="D8" s="96"/>
      <c r="E8" s="96"/>
      <c r="F8" s="96">
        <v>0</v>
      </c>
      <c r="G8" s="96">
        <v>0</v>
      </c>
      <c r="H8" s="96">
        <v>0</v>
      </c>
      <c r="I8" s="97">
        <v>182.78</v>
      </c>
    </row>
    <row r="9" spans="1:9" x14ac:dyDescent="0.25">
      <c r="A9" s="8" t="s">
        <v>4280</v>
      </c>
      <c r="B9" s="95">
        <v>331.82821156773207</v>
      </c>
      <c r="C9" s="96">
        <v>0</v>
      </c>
      <c r="D9" s="96">
        <v>23.62</v>
      </c>
      <c r="E9" s="96">
        <v>0</v>
      </c>
      <c r="F9" s="96">
        <v>2.8386605783866057</v>
      </c>
      <c r="G9" s="96">
        <v>0</v>
      </c>
      <c r="H9" s="96">
        <v>5.6631278538812797</v>
      </c>
      <c r="I9" s="97">
        <v>363.95</v>
      </c>
    </row>
    <row r="10" spans="1:9" x14ac:dyDescent="0.25">
      <c r="A10" s="87" t="s">
        <v>206</v>
      </c>
      <c r="B10" s="95">
        <v>331.82821156773207</v>
      </c>
      <c r="C10" s="73">
        <v>0</v>
      </c>
      <c r="D10" s="73">
        <v>23.62</v>
      </c>
      <c r="E10" s="73">
        <v>0</v>
      </c>
      <c r="F10" s="73">
        <v>2.8386605783866057</v>
      </c>
      <c r="G10" s="73">
        <v>0</v>
      </c>
      <c r="H10" s="73">
        <v>5.6631278538812797</v>
      </c>
      <c r="I10" s="74">
        <v>363.95</v>
      </c>
    </row>
    <row r="11" spans="1:9" x14ac:dyDescent="0.25">
      <c r="B11"/>
      <c r="C11"/>
      <c r="D11"/>
      <c r="E11"/>
      <c r="F11"/>
      <c r="G11"/>
      <c r="H11"/>
      <c r="I11"/>
    </row>
    <row r="12" spans="1:9" x14ac:dyDescent="0.25">
      <c r="B12"/>
      <c r="C12"/>
      <c r="D12"/>
      <c r="E12"/>
      <c r="F12"/>
      <c r="G12"/>
      <c r="H12"/>
      <c r="I12"/>
    </row>
    <row r="13" spans="1:9" s="19" customFormat="1" x14ac:dyDescent="0.25">
      <c r="A13"/>
      <c r="B13"/>
      <c r="C13"/>
      <c r="D13"/>
      <c r="E13"/>
      <c r="F13"/>
      <c r="G13"/>
      <c r="H13"/>
      <c r="I13"/>
    </row>
    <row r="14" spans="1:9" x14ac:dyDescent="0.25">
      <c r="B14"/>
      <c r="C14"/>
      <c r="D14"/>
      <c r="E14"/>
      <c r="F14"/>
      <c r="G14"/>
      <c r="H14"/>
      <c r="I14"/>
    </row>
    <row r="15" spans="1:9" x14ac:dyDescent="0.25">
      <c r="B15"/>
      <c r="C15"/>
      <c r="D15"/>
      <c r="E15"/>
      <c r="F15"/>
      <c r="G15"/>
      <c r="H15"/>
      <c r="I15"/>
    </row>
    <row r="16" spans="1:9" x14ac:dyDescent="0.25">
      <c r="B16"/>
      <c r="C16"/>
      <c r="D16"/>
      <c r="E16"/>
      <c r="F16"/>
      <c r="G16"/>
      <c r="H16"/>
      <c r="I16"/>
    </row>
    <row r="17" spans="2:9" x14ac:dyDescent="0.25">
      <c r="B17"/>
      <c r="C17"/>
      <c r="D17"/>
      <c r="E17"/>
      <c r="F17"/>
      <c r="G17"/>
      <c r="H17"/>
      <c r="I17"/>
    </row>
    <row r="18" spans="2:9" x14ac:dyDescent="0.25">
      <c r="B18"/>
      <c r="C18"/>
      <c r="D18"/>
      <c r="E18"/>
      <c r="F18"/>
      <c r="G18"/>
      <c r="H18"/>
      <c r="I18"/>
    </row>
    <row r="19" spans="2:9" x14ac:dyDescent="0.25">
      <c r="B19"/>
      <c r="C19"/>
      <c r="D19"/>
      <c r="E19"/>
      <c r="F19"/>
      <c r="G19"/>
      <c r="H19"/>
      <c r="I19"/>
    </row>
    <row r="20" spans="2:9" x14ac:dyDescent="0.25">
      <c r="B20"/>
      <c r="C20"/>
      <c r="D20"/>
      <c r="E20"/>
      <c r="F20"/>
      <c r="G20"/>
      <c r="H20"/>
      <c r="I20"/>
    </row>
    <row r="21" spans="2:9" x14ac:dyDescent="0.25">
      <c r="B21"/>
      <c r="C21"/>
      <c r="D21"/>
      <c r="E21"/>
      <c r="F21"/>
      <c r="G21"/>
      <c r="H21"/>
      <c r="I21"/>
    </row>
    <row r="22" spans="2:9" x14ac:dyDescent="0.25">
      <c r="B22"/>
      <c r="C22"/>
      <c r="D22"/>
      <c r="E22"/>
      <c r="F22"/>
      <c r="G22"/>
      <c r="H22"/>
      <c r="I22"/>
    </row>
    <row r="23" spans="2:9" x14ac:dyDescent="0.25">
      <c r="B23"/>
      <c r="C23" s="85">
        <v>50200</v>
      </c>
      <c r="D23" s="95">
        <v>27</v>
      </c>
      <c r="E23"/>
      <c r="F23"/>
      <c r="G23"/>
      <c r="H23"/>
      <c r="I23"/>
    </row>
    <row r="24" spans="2:9" x14ac:dyDescent="0.25">
      <c r="B24"/>
      <c r="C24" s="86">
        <v>50222</v>
      </c>
      <c r="D24" s="95">
        <v>122.0482115677321</v>
      </c>
      <c r="E24"/>
      <c r="F24"/>
      <c r="G24"/>
      <c r="H24"/>
      <c r="I24"/>
    </row>
    <row r="25" spans="2:9" x14ac:dyDescent="0.25">
      <c r="B25"/>
      <c r="C25" s="86">
        <v>50270</v>
      </c>
      <c r="D25" s="95">
        <v>182.78</v>
      </c>
      <c r="E25"/>
      <c r="F25"/>
      <c r="G25"/>
      <c r="H25"/>
      <c r="I25"/>
    </row>
    <row r="26" spans="2:9" x14ac:dyDescent="0.25">
      <c r="B26"/>
      <c r="C26" s="86">
        <f>+C24</f>
        <v>50222</v>
      </c>
      <c r="D26" s="71">
        <v>23.62</v>
      </c>
      <c r="E26"/>
      <c r="F26"/>
      <c r="G26"/>
      <c r="H26"/>
      <c r="I26"/>
    </row>
    <row r="27" spans="2:9" x14ac:dyDescent="0.25">
      <c r="B27"/>
      <c r="C27" s="86"/>
      <c r="D27" s="71"/>
      <c r="E27"/>
      <c r="F27"/>
      <c r="G27"/>
      <c r="H27"/>
      <c r="I27"/>
    </row>
    <row r="28" spans="2:9" x14ac:dyDescent="0.25">
      <c r="B28"/>
      <c r="C28" s="86"/>
      <c r="D28" s="71"/>
      <c r="E28"/>
      <c r="F28"/>
      <c r="G28"/>
      <c r="H28"/>
      <c r="I28"/>
    </row>
    <row r="29" spans="2:9" x14ac:dyDescent="0.25">
      <c r="B29"/>
      <c r="C29" s="86"/>
      <c r="D29" s="71"/>
      <c r="E29" s="47"/>
      <c r="F29"/>
      <c r="G29"/>
      <c r="H29"/>
    </row>
    <row r="30" spans="2:9" x14ac:dyDescent="0.25">
      <c r="B30"/>
      <c r="C30" s="26"/>
      <c r="D30" s="71"/>
      <c r="E30" s="47"/>
      <c r="F30"/>
      <c r="G30"/>
      <c r="H30"/>
    </row>
    <row r="31" spans="2:9" x14ac:dyDescent="0.25">
      <c r="B31"/>
      <c r="C31" s="26"/>
      <c r="D31" s="71"/>
      <c r="E31" s="47"/>
      <c r="F31"/>
      <c r="G31"/>
      <c r="H31"/>
    </row>
    <row r="32" spans="2:9" x14ac:dyDescent="0.25">
      <c r="B32"/>
      <c r="C32" s="26"/>
      <c r="D32" s="71"/>
      <c r="E32" s="47"/>
      <c r="F32"/>
      <c r="G32"/>
      <c r="H32"/>
    </row>
    <row r="33" spans="2:8" x14ac:dyDescent="0.25">
      <c r="B33"/>
      <c r="C33" s="26"/>
      <c r="D33" s="71"/>
      <c r="E33" s="47"/>
      <c r="F33" s="48"/>
      <c r="G33"/>
      <c r="H33"/>
    </row>
    <row r="34" spans="2:8" x14ac:dyDescent="0.25">
      <c r="B34"/>
      <c r="C34" s="26"/>
      <c r="D34" s="71"/>
      <c r="E34" s="48"/>
      <c r="F34"/>
      <c r="G34"/>
      <c r="H34"/>
    </row>
    <row r="35" spans="2:8" x14ac:dyDescent="0.25">
      <c r="B35"/>
      <c r="C35" s="26"/>
      <c r="D35" s="71"/>
      <c r="E35"/>
      <c r="F35"/>
      <c r="G35"/>
      <c r="H35"/>
    </row>
    <row r="36" spans="2:8" x14ac:dyDescent="0.25">
      <c r="B36"/>
      <c r="C36" s="26"/>
      <c r="D36" s="72"/>
      <c r="E36"/>
      <c r="F36"/>
      <c r="G36"/>
      <c r="H36"/>
    </row>
    <row r="37" spans="2:8" x14ac:dyDescent="0.25">
      <c r="B37"/>
      <c r="C37" s="26"/>
      <c r="D37" s="71"/>
      <c r="E37"/>
      <c r="F37"/>
      <c r="G37"/>
      <c r="H37"/>
    </row>
    <row r="38" spans="2:8" x14ac:dyDescent="0.25">
      <c r="B38"/>
      <c r="C38">
        <v>15111</v>
      </c>
      <c r="D38" s="47">
        <f>+GETPIVOTDATA("Sum of PERSO   15111",$A$3,"GL","TOTAL")</f>
        <v>0</v>
      </c>
      <c r="E38"/>
      <c r="F38"/>
      <c r="G38"/>
      <c r="H38"/>
    </row>
    <row r="39" spans="2:8" x14ac:dyDescent="0.25">
      <c r="B39"/>
      <c r="C39">
        <v>21148</v>
      </c>
      <c r="D39" s="47">
        <f>+GETPIVOTDATA("Sum of GST",$A$3,"GL","TOTAL")</f>
        <v>2.8386605783866057</v>
      </c>
      <c r="E39"/>
      <c r="F39"/>
      <c r="G39"/>
      <c r="H39"/>
    </row>
    <row r="40" spans="2:8" x14ac:dyDescent="0.25">
      <c r="B40"/>
      <c r="C40">
        <v>21151</v>
      </c>
      <c r="D40" s="47">
        <f>+GETPIVOTDATA("Sum of TVQ",$A$3,"GL","TOTAL")</f>
        <v>5.6631278538812797</v>
      </c>
      <c r="E40"/>
      <c r="F40"/>
      <c r="G40"/>
    </row>
    <row r="41" spans="2:8" x14ac:dyDescent="0.25">
      <c r="B41"/>
      <c r="C41"/>
      <c r="D41" s="47"/>
      <c r="E41"/>
      <c r="F41"/>
      <c r="G41"/>
    </row>
    <row r="42" spans="2:8" x14ac:dyDescent="0.25">
      <c r="B42"/>
      <c r="C42">
        <v>13055</v>
      </c>
      <c r="D42" s="47">
        <f>-SUM(D20:D41)</f>
        <v>-363.95</v>
      </c>
      <c r="E42"/>
      <c r="F42"/>
      <c r="G42"/>
    </row>
    <row r="43" spans="2:8" x14ac:dyDescent="0.25">
      <c r="B43"/>
      <c r="C43"/>
      <c r="D43"/>
      <c r="E43"/>
      <c r="F43"/>
      <c r="G43"/>
    </row>
    <row r="44" spans="2:8" x14ac:dyDescent="0.25">
      <c r="B44"/>
      <c r="C44"/>
      <c r="D44" s="48"/>
      <c r="E44"/>
      <c r="F44"/>
      <c r="G44"/>
    </row>
    <row r="45" spans="2:8" x14ac:dyDescent="0.25">
      <c r="B45"/>
      <c r="C45"/>
      <c r="D45" s="48"/>
      <c r="E45"/>
      <c r="F45"/>
      <c r="G45"/>
    </row>
    <row r="46" spans="2:8" x14ac:dyDescent="0.25">
      <c r="B46"/>
      <c r="C46"/>
      <c r="D46" s="48"/>
      <c r="E46"/>
      <c r="F46"/>
      <c r="G46"/>
    </row>
    <row r="47" spans="2:8" x14ac:dyDescent="0.25">
      <c r="B47"/>
      <c r="C47"/>
      <c r="D47" s="48"/>
      <c r="E47"/>
      <c r="F47"/>
      <c r="G47"/>
    </row>
    <row r="48" spans="2:8" x14ac:dyDescent="0.25">
      <c r="B48"/>
      <c r="C48"/>
      <c r="D48" s="48"/>
      <c r="E48"/>
      <c r="F48"/>
      <c r="G48"/>
    </row>
    <row r="49" spans="2:7" x14ac:dyDescent="0.25">
      <c r="B49"/>
      <c r="C49"/>
      <c r="D49" s="48"/>
      <c r="E49"/>
      <c r="F49"/>
      <c r="G49"/>
    </row>
    <row r="50" spans="2:7" x14ac:dyDescent="0.25">
      <c r="B50"/>
      <c r="C50"/>
      <c r="D50" s="48"/>
      <c r="E50"/>
      <c r="F50"/>
      <c r="G50"/>
    </row>
    <row r="51" spans="2:7" x14ac:dyDescent="0.25">
      <c r="B51"/>
      <c r="C51"/>
      <c r="D51" s="48"/>
      <c r="E51"/>
      <c r="F51"/>
      <c r="G51"/>
    </row>
    <row r="52" spans="2:7" x14ac:dyDescent="0.25">
      <c r="B52"/>
      <c r="C52"/>
      <c r="D52" s="48"/>
      <c r="E52"/>
      <c r="F52"/>
      <c r="G52"/>
    </row>
    <row r="53" spans="2:7" x14ac:dyDescent="0.25">
      <c r="B53"/>
      <c r="C53"/>
      <c r="D53" s="48"/>
      <c r="E53"/>
      <c r="F53"/>
      <c r="G53"/>
    </row>
    <row r="54" spans="2:7" x14ac:dyDescent="0.25">
      <c r="B54"/>
      <c r="C54"/>
      <c r="D54" s="48"/>
      <c r="E54"/>
      <c r="F54"/>
      <c r="G54"/>
    </row>
    <row r="55" spans="2:7" x14ac:dyDescent="0.25">
      <c r="B55"/>
      <c r="C55"/>
      <c r="D55" s="48"/>
      <c r="E55"/>
      <c r="F55"/>
      <c r="G55"/>
    </row>
    <row r="56" spans="2:7" x14ac:dyDescent="0.25">
      <c r="B56"/>
      <c r="C56"/>
      <c r="D56" s="48"/>
      <c r="E56"/>
      <c r="F56"/>
      <c r="G56"/>
    </row>
    <row r="57" spans="2:7" x14ac:dyDescent="0.25">
      <c r="B57"/>
      <c r="C57"/>
      <c r="D57" s="48"/>
      <c r="E57"/>
      <c r="F57"/>
      <c r="G57"/>
    </row>
    <row r="58" spans="2:7" x14ac:dyDescent="0.25">
      <c r="B58"/>
      <c r="C58"/>
      <c r="D58" s="48"/>
      <c r="E58"/>
      <c r="F58"/>
      <c r="G58"/>
    </row>
    <row r="59" spans="2:7" x14ac:dyDescent="0.25">
      <c r="B59"/>
      <c r="C59"/>
      <c r="D59" s="48"/>
      <c r="E59"/>
      <c r="F59"/>
      <c r="G59"/>
    </row>
    <row r="60" spans="2:7" x14ac:dyDescent="0.25">
      <c r="B60"/>
      <c r="C60"/>
      <c r="D60" s="48"/>
      <c r="E60"/>
      <c r="F60"/>
      <c r="G60"/>
    </row>
    <row r="61" spans="2:7" x14ac:dyDescent="0.25">
      <c r="B61"/>
      <c r="C61"/>
      <c r="D61" s="48"/>
      <c r="E61"/>
      <c r="F61"/>
      <c r="G61"/>
    </row>
    <row r="62" spans="2:7" x14ac:dyDescent="0.25">
      <c r="B62"/>
      <c r="C62"/>
      <c r="D62" s="48"/>
      <c r="E62"/>
      <c r="F62"/>
      <c r="G62"/>
    </row>
    <row r="63" spans="2:7" x14ac:dyDescent="0.25">
      <c r="C63"/>
      <c r="D63"/>
    </row>
    <row r="64" spans="2:7" x14ac:dyDescent="0.25">
      <c r="C64"/>
      <c r="D64"/>
    </row>
    <row r="65" spans="3:4" x14ac:dyDescent="0.25">
      <c r="C65"/>
      <c r="D65"/>
    </row>
    <row r="66" spans="3:4" x14ac:dyDescent="0.25">
      <c r="C66"/>
      <c r="D66"/>
    </row>
    <row r="67" spans="3:4" x14ac:dyDescent="0.25">
      <c r="C67"/>
      <c r="D67"/>
    </row>
  </sheetData>
  <pageMargins left="0.70866141732283505" right="0.70866141732283505" top="0.74803149606299202" bottom="0.74803149606299202" header="0.31496062992126" footer="0.31496062992126"/>
  <pageSetup scale="80" orientation="portrait" r:id="rId2"/>
  <headerFooter>
    <oddHeader>&amp;C&amp;A</oddHeader>
    <oddFooter>&amp;L&amp;F&amp;R&amp;T&amp;D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147"/>
  <sheetViews>
    <sheetView zoomScaleNormal="100" workbookViewId="0">
      <pane xSplit="4" ySplit="1" topLeftCell="I2" activePane="bottomRight" state="frozen"/>
      <selection pane="topRight" activeCell="E1" sqref="E1"/>
      <selection pane="bottomLeft" activeCell="A2" sqref="A2"/>
      <selection pane="bottomRight" activeCell="I1" sqref="I1:AC5"/>
    </sheetView>
  </sheetViews>
  <sheetFormatPr defaultRowHeight="15" x14ac:dyDescent="0.25"/>
  <cols>
    <col min="1" max="1" width="4.85546875" customWidth="1"/>
    <col min="2" max="4" width="9.140625" hidden="1" customWidth="1"/>
    <col min="5" max="5" width="10.7109375" bestFit="1" customWidth="1"/>
    <col min="6" max="6" width="14.140625" hidden="1" customWidth="1"/>
    <col min="7" max="7" width="9.140625" hidden="1" customWidth="1"/>
    <col min="8" max="8" width="36.5703125" customWidth="1"/>
    <col min="9" max="9" width="58.7109375" customWidth="1"/>
    <col min="10" max="10" width="47.28515625" hidden="1" customWidth="1"/>
    <col min="11" max="11" width="9.140625" hidden="1" customWidth="1"/>
    <col min="12" max="12" width="18.42578125" hidden="1" customWidth="1"/>
    <col min="13" max="13" width="8" hidden="1" customWidth="1"/>
    <col min="14" max="14" width="21.140625" customWidth="1"/>
    <col min="15" max="15" width="8.7109375" bestFit="1" customWidth="1"/>
    <col min="16" max="16" width="7.7109375" customWidth="1"/>
    <col min="17" max="17" width="15.5703125" bestFit="1" customWidth="1"/>
    <col min="18" max="18" width="11" style="14" hidden="1" customWidth="1"/>
    <col min="19" max="19" width="14.42578125" style="14" bestFit="1" customWidth="1"/>
    <col min="20" max="20" width="15" style="14" bestFit="1" customWidth="1"/>
    <col min="21" max="21" width="11.140625" style="14" bestFit="1" customWidth="1"/>
    <col min="22" max="23" width="9.28515625" style="14" bestFit="1" customWidth="1"/>
    <col min="24" max="24" width="15.5703125" style="14" bestFit="1" customWidth="1"/>
    <col min="25" max="25" width="10.5703125" style="14" customWidth="1"/>
    <col min="26" max="26" width="13" style="14" customWidth="1"/>
    <col min="27" max="27" width="10.5703125" style="14" customWidth="1"/>
    <col min="28" max="28" width="13.140625" bestFit="1" customWidth="1"/>
    <col min="29" max="29" width="11.7109375" bestFit="1" customWidth="1"/>
    <col min="30" max="30" width="3.7109375" customWidth="1"/>
    <col min="31" max="31" width="8.5703125" style="25" customWidth="1"/>
    <col min="32" max="32" width="9.140625" style="38"/>
    <col min="35" max="35" width="15" bestFit="1" customWidth="1"/>
  </cols>
  <sheetData>
    <row r="1" spans="1:38" s="1" customFormat="1" ht="57.75" thickBot="1" x14ac:dyDescent="0.3">
      <c r="A1" s="3" t="s">
        <v>4279</v>
      </c>
      <c r="B1" s="3" t="s">
        <v>6</v>
      </c>
      <c r="C1" s="3" t="s">
        <v>7</v>
      </c>
      <c r="D1" s="5" t="s">
        <v>24</v>
      </c>
      <c r="E1" s="5" t="s">
        <v>25</v>
      </c>
      <c r="F1" s="5" t="s">
        <v>26</v>
      </c>
      <c r="G1" s="5" t="s">
        <v>27</v>
      </c>
      <c r="H1" s="5" t="s">
        <v>28</v>
      </c>
      <c r="I1" s="5" t="s">
        <v>29</v>
      </c>
      <c r="J1" s="5" t="s">
        <v>33</v>
      </c>
      <c r="K1" s="5" t="s">
        <v>35</v>
      </c>
      <c r="L1" s="5" t="s">
        <v>36</v>
      </c>
      <c r="M1" s="5" t="s">
        <v>37</v>
      </c>
      <c r="N1" s="5" t="s">
        <v>38</v>
      </c>
      <c r="O1" s="5" t="s">
        <v>39</v>
      </c>
      <c r="P1" s="3" t="s">
        <v>45</v>
      </c>
      <c r="Q1" s="3" t="s">
        <v>46</v>
      </c>
      <c r="R1" s="11" t="s">
        <v>54</v>
      </c>
      <c r="S1" s="11"/>
      <c r="T1" s="12" t="s">
        <v>662</v>
      </c>
      <c r="U1" s="29" t="s">
        <v>201</v>
      </c>
      <c r="V1" s="29" t="s">
        <v>202</v>
      </c>
      <c r="W1" s="29" t="s">
        <v>211</v>
      </c>
      <c r="X1" s="29" t="s">
        <v>205</v>
      </c>
      <c r="Y1" s="30" t="s">
        <v>677</v>
      </c>
      <c r="Z1" s="30" t="s">
        <v>675</v>
      </c>
      <c r="AA1" s="30" t="s">
        <v>676</v>
      </c>
      <c r="AB1" s="31" t="s">
        <v>206</v>
      </c>
      <c r="AC1" s="31" t="s">
        <v>207</v>
      </c>
      <c r="AD1" s="31" t="s">
        <v>4282</v>
      </c>
      <c r="AE1" s="23"/>
      <c r="AF1" s="36"/>
    </row>
    <row r="2" spans="1:38" s="9" customFormat="1" ht="20.25" customHeight="1" thickBot="1" x14ac:dyDescent="0.25">
      <c r="A2" s="10"/>
      <c r="B2" s="10"/>
      <c r="C2" s="10"/>
      <c r="D2" s="10"/>
      <c r="E2" s="10"/>
      <c r="F2" s="10"/>
      <c r="G2" s="10"/>
      <c r="H2" s="10"/>
      <c r="I2" s="76"/>
      <c r="J2" s="10"/>
      <c r="K2" s="10"/>
      <c r="L2" s="10"/>
      <c r="M2" s="10"/>
      <c r="N2" s="10"/>
      <c r="O2" s="10"/>
      <c r="P2" s="10"/>
      <c r="Q2" s="13">
        <f>+SUM(Q3:Q357)</f>
        <v>363.95</v>
      </c>
      <c r="R2" s="13">
        <f t="shared" ref="R2" si="0">+SUM(R3:R36)</f>
        <v>0</v>
      </c>
      <c r="S2" s="13">
        <f>+SUM(S3:S357)</f>
        <v>363.95</v>
      </c>
      <c r="T2" s="13"/>
      <c r="U2" s="13">
        <f t="shared" ref="U2:AB2" si="1">+SUM(U3:U357)</f>
        <v>2.8386605783866057</v>
      </c>
      <c r="V2" s="13">
        <f t="shared" si="1"/>
        <v>0</v>
      </c>
      <c r="W2" s="13">
        <f t="shared" si="1"/>
        <v>5.6631278538812797</v>
      </c>
      <c r="X2" s="13">
        <f t="shared" si="1"/>
        <v>331.82821156773207</v>
      </c>
      <c r="Y2" s="13">
        <f t="shared" si="1"/>
        <v>0</v>
      </c>
      <c r="Z2" s="13">
        <f t="shared" si="1"/>
        <v>0</v>
      </c>
      <c r="AA2" s="13">
        <f t="shared" si="1"/>
        <v>23.62</v>
      </c>
      <c r="AB2" s="13">
        <f t="shared" si="1"/>
        <v>363.95</v>
      </c>
      <c r="AC2" s="17" t="s">
        <v>206</v>
      </c>
      <c r="AD2" s="17"/>
      <c r="AE2" s="24"/>
      <c r="AF2" s="37"/>
    </row>
    <row r="3" spans="1:38" x14ac:dyDescent="0.25">
      <c r="A3">
        <v>1</v>
      </c>
      <c r="B3">
        <f>+data!B17</f>
        <v>0</v>
      </c>
      <c r="C3">
        <f>+data!C17</f>
        <v>0</v>
      </c>
      <c r="D3">
        <f>+data!T17</f>
        <v>0</v>
      </c>
      <c r="E3" s="84">
        <f>+data!U17</f>
        <v>45362</v>
      </c>
      <c r="F3" t="str">
        <f>+data!V17</f>
        <v>LAVE AUTO DECARIE MONTREAL, QC</v>
      </c>
      <c r="G3">
        <f>+data!AP17</f>
        <v>27</v>
      </c>
      <c r="H3" t="str">
        <f>+data!X17</f>
        <v>LAVE AUTO DECARIE MONTREAL, QC</v>
      </c>
      <c r="I3" t="str">
        <f>+data!V17</f>
        <v>LAVE AUTO DECARIE MONTREAL, QC</v>
      </c>
      <c r="J3">
        <f>+data!AC17</f>
        <v>0</v>
      </c>
      <c r="K3">
        <f>+data!AE17</f>
        <v>0</v>
      </c>
      <c r="L3">
        <f>+data!AF17</f>
        <v>0</v>
      </c>
      <c r="M3">
        <f>+data!AG17</f>
        <v>0</v>
      </c>
      <c r="N3">
        <f>+data!AH17</f>
        <v>0</v>
      </c>
      <c r="O3">
        <f>+data!AI17</f>
        <v>0</v>
      </c>
      <c r="P3">
        <f>+data!AO17</f>
        <v>0</v>
      </c>
      <c r="Q3">
        <f>+data!AP17</f>
        <v>27</v>
      </c>
      <c r="R3" s="14">
        <f>+data!AX17</f>
        <v>0</v>
      </c>
      <c r="S3" s="14">
        <f>+Q3</f>
        <v>27</v>
      </c>
      <c r="T3" s="14" t="s">
        <v>204</v>
      </c>
      <c r="U3" s="22">
        <f>IF($T3="GST",+table!$E$22*($S3-Y3),IF($T3="50% GST",+table!$E$22*($S3-AA3-Y3)*table!$E$10,IF($T3="GST/TVQ",+table!$G$22*($S3-Y3),IF($T3="50% GST/TVQ",+table!$G$22*($S3-AA3-Y3)*table!$E$10,0))))</f>
        <v>0</v>
      </c>
      <c r="V3" s="22">
        <f>IF($T3="HST",+table!$F$22*($S3-Y3),IF($T3="50% HST",+table!$F$22*($S3-AA3-Y3)*table!$E$11,0))</f>
        <v>0</v>
      </c>
      <c r="W3" s="22">
        <f>IF($T3="GST/TVQ",+table!$G$25*($S3-Y3),IF($T3="50% GST/TVQ",+table!$G$25*($S3-AA3-Y3)*table!$E$9,0))</f>
        <v>0</v>
      </c>
      <c r="X3" s="22">
        <f>+S3-U3-V3-W3-Y3-Z3-AA3</f>
        <v>27</v>
      </c>
      <c r="Y3" s="22"/>
      <c r="Z3" s="22"/>
      <c r="AA3" s="22"/>
      <c r="AB3" s="32">
        <f>+X3+W3+V3+U3+Y3+Z3+AA3</f>
        <v>27</v>
      </c>
      <c r="AC3">
        <v>50200</v>
      </c>
      <c r="AD3" t="s">
        <v>4283</v>
      </c>
      <c r="AE3" s="25" t="str">
        <f t="shared" ref="AE3" si="2">VLOOKUP(AC3,tb,2)</f>
        <v>TRAVEL</v>
      </c>
      <c r="AK3">
        <v>17.53</v>
      </c>
      <c r="AL3" s="48">
        <f>+AK3-AB3</f>
        <v>-9.4699999999999989</v>
      </c>
    </row>
    <row r="4" spans="1:38" x14ac:dyDescent="0.25">
      <c r="A4">
        <f>1+A3</f>
        <v>2</v>
      </c>
      <c r="B4" t="s">
        <v>104</v>
      </c>
      <c r="C4" t="s">
        <v>128</v>
      </c>
      <c r="D4" t="e">
        <f>+data!#REF!</f>
        <v>#REF!</v>
      </c>
      <c r="E4" s="84">
        <f>+data!U18</f>
        <v>45366</v>
      </c>
      <c r="F4" t="str">
        <f>+data!V18</f>
        <v>COGECO CONNEXION TROIS RIVIERE, QC</v>
      </c>
      <c r="G4">
        <f>+data!AP18</f>
        <v>182.78</v>
      </c>
      <c r="H4" t="str">
        <f>+data!X18</f>
        <v>COGECO CONNEXION TROIS RIVIERE, QC</v>
      </c>
      <c r="I4" t="str">
        <f>+data!V18</f>
        <v>COGECO CONNEXION TROIS RIVIERE, QC</v>
      </c>
      <c r="J4">
        <f>+data!AC18</f>
        <v>0</v>
      </c>
      <c r="K4">
        <f>+data!AE18</f>
        <v>0</v>
      </c>
      <c r="L4">
        <f>+data!AF18</f>
        <v>0</v>
      </c>
      <c r="M4">
        <f>+data!AG18</f>
        <v>0</v>
      </c>
      <c r="N4">
        <f>+data!AH18</f>
        <v>0</v>
      </c>
      <c r="O4">
        <f>+data!AI18</f>
        <v>0</v>
      </c>
      <c r="P4">
        <f>+data!AO18</f>
        <v>0</v>
      </c>
      <c r="Q4">
        <f>+data!AP18</f>
        <v>182.78</v>
      </c>
      <c r="R4" s="14">
        <f>+data!AX18</f>
        <v>0</v>
      </c>
      <c r="S4" s="14">
        <f t="shared" ref="S4" si="3">+Q4</f>
        <v>182.78</v>
      </c>
      <c r="T4" s="14" t="s">
        <v>204</v>
      </c>
      <c r="U4" s="22">
        <f>IF($T4="GST",+table!$E$22*($S4-Y4),IF($T4="50% GST",+table!$E$22*($S4-AA4-Y4)*table!$E$10,IF($T4="GST/TVQ",+table!$G$22*($S4-Y4),IF($T4="50% GST/TVQ",+table!$G$22*($S4-AA4-Y4)*table!$E$10,0))))</f>
        <v>0</v>
      </c>
      <c r="V4" s="22">
        <f>IF($T4="HST",+table!$F$22*($S4-Y4),IF($T4="50% HST",+table!$F$22*($S4-AA4-Y4)*table!$E$11,0))</f>
        <v>0</v>
      </c>
      <c r="W4" s="22">
        <f>IF($T4="GST/TVQ",+table!$G$25*($S4-Y4),IF($T4="50% GST/TVQ",+table!$G$25*($S4-AA4-Y4)*table!$E$9,0))</f>
        <v>0</v>
      </c>
      <c r="X4" s="22">
        <f t="shared" ref="X4" si="4">+S4-U4-V4-W4-Y4-Z4-AA4</f>
        <v>182.78</v>
      </c>
      <c r="Y4" s="22"/>
      <c r="Z4" s="22"/>
      <c r="AA4" s="22"/>
      <c r="AB4" s="32">
        <f t="shared" ref="AB4" si="5">+X4+W4+V4+U4+Y4+Z4+AA4</f>
        <v>182.78</v>
      </c>
      <c r="AC4">
        <v>50270</v>
      </c>
      <c r="AD4" t="s">
        <v>4283</v>
      </c>
      <c r="AE4" s="25" t="str">
        <f>VLOOKUP(AC4,tb,2)</f>
        <v>TELEPHONE</v>
      </c>
      <c r="AI4" s="20" t="s">
        <v>662</v>
      </c>
      <c r="AK4">
        <v>231.61</v>
      </c>
      <c r="AL4" s="48" t="e">
        <f>+AK4-#REF!</f>
        <v>#REF!</v>
      </c>
    </row>
    <row r="5" spans="1:38" x14ac:dyDescent="0.25">
      <c r="A5">
        <f t="shared" ref="A5:A39" si="6">1+A4</f>
        <v>3</v>
      </c>
      <c r="B5" t="s">
        <v>104</v>
      </c>
      <c r="C5" t="s">
        <v>128</v>
      </c>
      <c r="D5" t="e">
        <f>+data!#REF!</f>
        <v>#REF!</v>
      </c>
      <c r="E5" s="84">
        <f>+data!U19</f>
        <v>45342</v>
      </c>
      <c r="F5" t="str">
        <f>+data!V19</f>
        <v>RESTAURANT SZECHUAN MONTREAL, QC</v>
      </c>
      <c r="G5">
        <f>+data!AP19</f>
        <v>154.16999999999999</v>
      </c>
      <c r="H5" t="str">
        <f>+data!X19</f>
        <v>RESTAURANT SZECHUAN MONTREAL, QC</v>
      </c>
      <c r="I5" t="str">
        <f>+data!V19</f>
        <v>RESTAURANT SZECHUAN MONTREAL, QC</v>
      </c>
      <c r="J5">
        <f>+data!AC19</f>
        <v>0</v>
      </c>
      <c r="K5">
        <f>+data!AE19</f>
        <v>0</v>
      </c>
      <c r="L5">
        <f>+data!AF19</f>
        <v>0</v>
      </c>
      <c r="M5">
        <f>+data!AG19</f>
        <v>0</v>
      </c>
      <c r="N5">
        <f>+data!AH19</f>
        <v>0</v>
      </c>
      <c r="O5">
        <f>+data!AI19</f>
        <v>0</v>
      </c>
      <c r="P5">
        <f>+data!AO19</f>
        <v>0</v>
      </c>
      <c r="Q5">
        <f>+data!AP19</f>
        <v>154.16999999999999</v>
      </c>
      <c r="R5" s="14">
        <f>+data!AX19</f>
        <v>0</v>
      </c>
      <c r="S5" s="14">
        <f t="shared" ref="S5" si="7">+Q5</f>
        <v>154.16999999999999</v>
      </c>
      <c r="T5" s="14" t="s">
        <v>663</v>
      </c>
      <c r="U5" s="22">
        <f>IF($T5="GST",+table!$E$22*($S5-Y5),IF($T5="50% GST",+table!$E$22*($S5-AA5-Y5)*table!$E$10,IF($T5="GST/TVQ",+table!$G$22*($S5-Y5),IF($T5="50% GST/TVQ",+table!$G$22*($S5-AA5-Y5)*table!$E$10,0))))</f>
        <v>2.8386605783866057</v>
      </c>
      <c r="V5" s="22">
        <f>IF($T5="HST",+table!$F$22*($S5-Y5),IF($T5="50% HST",+table!$F$22*($S5-AA5-Y5)*table!$E$11,0))</f>
        <v>0</v>
      </c>
      <c r="W5" s="22">
        <f>IF($T5="GST/TVQ",+table!$G$25*($S5-Y5),IF($T5="50% GST/TVQ",+table!$G$25*($S5-AA5-Y5)*table!$E$9,0))</f>
        <v>5.6631278538812797</v>
      </c>
      <c r="X5" s="22">
        <f t="shared" ref="X5" si="8">+S5-U5-V5-W5-Y5-Z5-AA5</f>
        <v>122.0482115677321</v>
      </c>
      <c r="Y5" s="22"/>
      <c r="Z5" s="22"/>
      <c r="AA5" s="22">
        <v>23.62</v>
      </c>
      <c r="AB5" s="32">
        <f t="shared" ref="AB5" si="9">+X5+W5+V5+U5+Y5+Z5+AA5</f>
        <v>154.16999999999999</v>
      </c>
      <c r="AC5">
        <v>50222</v>
      </c>
      <c r="AD5" t="s">
        <v>4283</v>
      </c>
      <c r="AE5" s="25" t="str">
        <f t="shared" ref="AE5:AE11" si="10">VLOOKUP(AC5,tb,2)</f>
        <v>MEALS &amp; ENT.</v>
      </c>
      <c r="AI5" s="21" t="str">
        <f>+table!F5</f>
        <v>GST</v>
      </c>
      <c r="AK5">
        <v>18.899999999999999</v>
      </c>
      <c r="AL5" s="48">
        <f>+AK5-AB4</f>
        <v>-163.88</v>
      </c>
    </row>
    <row r="6" spans="1:38" x14ac:dyDescent="0.25">
      <c r="A6">
        <f t="shared" si="6"/>
        <v>4</v>
      </c>
      <c r="B6" t="s">
        <v>104</v>
      </c>
      <c r="C6" t="s">
        <v>128</v>
      </c>
      <c r="D6" t="e">
        <f>+data!#REF!</f>
        <v>#REF!</v>
      </c>
      <c r="E6" s="84">
        <f>+data!U20</f>
        <v>0</v>
      </c>
      <c r="F6">
        <f>+data!V20</f>
        <v>0</v>
      </c>
      <c r="G6">
        <f>+data!AP20</f>
        <v>0</v>
      </c>
      <c r="H6">
        <f>+data!X20</f>
        <v>0</v>
      </c>
      <c r="U6" s="22"/>
      <c r="V6" s="22"/>
      <c r="W6" s="22"/>
      <c r="X6" s="22"/>
      <c r="Y6" s="22"/>
      <c r="Z6" s="22"/>
      <c r="AA6" s="22"/>
      <c r="AB6" s="32"/>
      <c r="AE6" s="25" t="str">
        <f t="shared" si="10"/>
        <v>CHART ACCOUNTS</v>
      </c>
      <c r="AI6" s="21" t="str">
        <f>+table!F6</f>
        <v>HST</v>
      </c>
      <c r="AK6">
        <v>18.899999999999999</v>
      </c>
      <c r="AL6" s="48">
        <f>+AK6-AB5</f>
        <v>-135.26999999999998</v>
      </c>
    </row>
    <row r="7" spans="1:38" x14ac:dyDescent="0.25">
      <c r="A7">
        <f t="shared" si="6"/>
        <v>5</v>
      </c>
      <c r="B7" t="s">
        <v>104</v>
      </c>
      <c r="C7" t="s">
        <v>128</v>
      </c>
      <c r="D7" t="e">
        <f>+data!#REF!</f>
        <v>#REF!</v>
      </c>
      <c r="E7" s="84">
        <f>+data!U21</f>
        <v>0</v>
      </c>
      <c r="F7">
        <f>+data!V21</f>
        <v>0</v>
      </c>
      <c r="G7">
        <f>+data!AP21</f>
        <v>0</v>
      </c>
      <c r="H7">
        <f>+data!X21</f>
        <v>0</v>
      </c>
      <c r="U7" s="22"/>
      <c r="V7" s="22"/>
      <c r="W7" s="22"/>
      <c r="X7" s="22"/>
      <c r="Y7" s="22"/>
      <c r="Z7" s="22"/>
      <c r="AA7" s="22"/>
      <c r="AB7" s="32"/>
      <c r="AE7" s="25" t="str">
        <f t="shared" si="10"/>
        <v>CHART ACCOUNTS</v>
      </c>
      <c r="AI7" s="21" t="str">
        <f>+table!F7</f>
        <v>GST/TVQ</v>
      </c>
      <c r="AK7">
        <v>18.899999999999999</v>
      </c>
      <c r="AL7" s="48">
        <f>+AK7-AB6</f>
        <v>18.899999999999999</v>
      </c>
    </row>
    <row r="8" spans="1:38" x14ac:dyDescent="0.25">
      <c r="A8">
        <f t="shared" si="6"/>
        <v>6</v>
      </c>
      <c r="B8" t="s">
        <v>104</v>
      </c>
      <c r="C8" t="s">
        <v>128</v>
      </c>
      <c r="D8" t="e">
        <f>+data!#REF!</f>
        <v>#REF!</v>
      </c>
      <c r="E8" s="84">
        <f>+data!U22</f>
        <v>0</v>
      </c>
      <c r="F8">
        <f>+data!V22</f>
        <v>0</v>
      </c>
      <c r="G8">
        <f>+data!AP22</f>
        <v>0</v>
      </c>
      <c r="H8">
        <f>+data!X22</f>
        <v>0</v>
      </c>
      <c r="U8" s="22"/>
      <c r="V8" s="22"/>
      <c r="W8" s="22"/>
      <c r="X8" s="22"/>
      <c r="Y8" s="22"/>
      <c r="Z8" s="22"/>
      <c r="AA8" s="22"/>
      <c r="AB8" s="32"/>
      <c r="AE8" s="25" t="str">
        <f t="shared" si="10"/>
        <v>CHART ACCOUNTS</v>
      </c>
      <c r="AI8" s="21" t="str">
        <f>+table!F8</f>
        <v>NO TAXE</v>
      </c>
      <c r="AK8">
        <v>40.22</v>
      </c>
      <c r="AL8" s="48">
        <f>+AK8-AB7</f>
        <v>40.22</v>
      </c>
    </row>
    <row r="9" spans="1:38" x14ac:dyDescent="0.25">
      <c r="A9">
        <f t="shared" si="6"/>
        <v>7</v>
      </c>
      <c r="B9" t="s">
        <v>104</v>
      </c>
      <c r="C9" t="s">
        <v>128</v>
      </c>
      <c r="D9" t="e">
        <f>+data!#REF!</f>
        <v>#REF!</v>
      </c>
      <c r="E9" s="84">
        <f>+data!U23</f>
        <v>0</v>
      </c>
      <c r="F9">
        <f>+data!V23</f>
        <v>0</v>
      </c>
      <c r="G9">
        <f>+data!AP23</f>
        <v>0</v>
      </c>
      <c r="H9">
        <f>+data!X23</f>
        <v>0</v>
      </c>
      <c r="U9" s="22"/>
      <c r="V9" s="22"/>
      <c r="W9" s="22"/>
      <c r="X9" s="22"/>
      <c r="Y9" s="22"/>
      <c r="Z9" s="22"/>
      <c r="AA9" s="22"/>
      <c r="AB9" s="32"/>
      <c r="AE9" s="25" t="str">
        <f t="shared" si="10"/>
        <v>CHART ACCOUNTS</v>
      </c>
      <c r="AI9" s="21" t="str">
        <f>+table!F9</f>
        <v>50% GST</v>
      </c>
      <c r="AK9">
        <v>40.22</v>
      </c>
      <c r="AL9" s="48">
        <f>+AK9-AB8</f>
        <v>40.22</v>
      </c>
    </row>
    <row r="10" spans="1:38" x14ac:dyDescent="0.25">
      <c r="A10">
        <f t="shared" si="6"/>
        <v>8</v>
      </c>
      <c r="B10" t="s">
        <v>104</v>
      </c>
      <c r="C10" t="s">
        <v>128</v>
      </c>
      <c r="D10" t="e">
        <f>+data!#REF!</f>
        <v>#REF!</v>
      </c>
      <c r="E10" s="84">
        <f>+data!U24</f>
        <v>0</v>
      </c>
      <c r="F10">
        <f>+data!V24</f>
        <v>0</v>
      </c>
      <c r="G10">
        <f>+data!AP24</f>
        <v>0</v>
      </c>
      <c r="H10">
        <f>+data!X24</f>
        <v>0</v>
      </c>
      <c r="U10" s="22"/>
      <c r="V10" s="22"/>
      <c r="W10" s="22"/>
      <c r="X10" s="22"/>
      <c r="Y10" s="22"/>
      <c r="Z10" s="22"/>
      <c r="AA10" s="22"/>
      <c r="AB10" s="32"/>
      <c r="AE10" s="25" t="str">
        <f t="shared" si="10"/>
        <v>CHART ACCOUNTS</v>
      </c>
      <c r="AI10" s="21" t="str">
        <f>+table!F10</f>
        <v>50% HST</v>
      </c>
      <c r="AK10">
        <v>40.22</v>
      </c>
      <c r="AL10" s="48">
        <f t="shared" ref="AL10:AL27" si="11">+AK10-AB10</f>
        <v>40.22</v>
      </c>
    </row>
    <row r="11" spans="1:38" x14ac:dyDescent="0.25">
      <c r="A11">
        <f t="shared" si="6"/>
        <v>9</v>
      </c>
      <c r="B11" t="s">
        <v>104</v>
      </c>
      <c r="C11" t="s">
        <v>128</v>
      </c>
      <c r="D11" t="e">
        <f>+data!#REF!</f>
        <v>#REF!</v>
      </c>
      <c r="E11" s="84">
        <f>+data!U25</f>
        <v>0</v>
      </c>
      <c r="F11">
        <f>+data!V25</f>
        <v>0</v>
      </c>
      <c r="G11">
        <f>+data!AP25</f>
        <v>0</v>
      </c>
      <c r="H11">
        <f>+data!X25</f>
        <v>0</v>
      </c>
      <c r="U11" s="22"/>
      <c r="V11" s="22"/>
      <c r="W11" s="22"/>
      <c r="X11" s="22"/>
      <c r="Y11" s="22"/>
      <c r="Z11" s="22"/>
      <c r="AA11" s="22"/>
      <c r="AB11" s="32"/>
      <c r="AE11" s="25" t="str">
        <f t="shared" si="10"/>
        <v>CHART ACCOUNTS</v>
      </c>
      <c r="AI11" s="21" t="str">
        <f>+table!F11</f>
        <v>50% GST/TVQ</v>
      </c>
      <c r="AK11">
        <v>67.040000000000006</v>
      </c>
      <c r="AL11" s="48">
        <f t="shared" si="11"/>
        <v>67.040000000000006</v>
      </c>
    </row>
    <row r="12" spans="1:38" x14ac:dyDescent="0.25">
      <c r="A12">
        <f t="shared" si="6"/>
        <v>10</v>
      </c>
      <c r="B12" t="s">
        <v>104</v>
      </c>
      <c r="C12" t="s">
        <v>128</v>
      </c>
      <c r="D12" t="e">
        <f>+data!#REF!</f>
        <v>#REF!</v>
      </c>
      <c r="E12" s="84">
        <f>+data!U26</f>
        <v>0</v>
      </c>
      <c r="F12">
        <f>+data!V26</f>
        <v>0</v>
      </c>
      <c r="G12">
        <f>+data!AP26</f>
        <v>0</v>
      </c>
      <c r="H12">
        <f>+data!X26</f>
        <v>0</v>
      </c>
      <c r="U12" s="22"/>
      <c r="V12" s="22"/>
      <c r="W12" s="22"/>
      <c r="X12" s="22"/>
      <c r="Y12" s="22"/>
      <c r="Z12" s="22"/>
      <c r="AA12" s="22"/>
      <c r="AB12" s="32"/>
      <c r="AE12" s="25" t="str">
        <f t="shared" ref="AE12:AE20" si="12">VLOOKUP(AC12,tb,2)</f>
        <v>CHART ACCOUNTS</v>
      </c>
      <c r="AI12" s="21" t="s">
        <v>674</v>
      </c>
      <c r="AK12">
        <v>20</v>
      </c>
      <c r="AL12" s="48">
        <f t="shared" si="11"/>
        <v>20</v>
      </c>
    </row>
    <row r="13" spans="1:38" x14ac:dyDescent="0.25">
      <c r="A13">
        <f t="shared" si="6"/>
        <v>11</v>
      </c>
      <c r="B13" t="s">
        <v>104</v>
      </c>
      <c r="C13" t="s">
        <v>128</v>
      </c>
      <c r="D13" t="e">
        <f>+data!#REF!</f>
        <v>#REF!</v>
      </c>
      <c r="E13" s="84">
        <f>+data!U27</f>
        <v>0</v>
      </c>
      <c r="F13">
        <f>+data!V27</f>
        <v>0</v>
      </c>
      <c r="G13">
        <f>+data!AP27</f>
        <v>0</v>
      </c>
      <c r="H13">
        <f>+data!X27</f>
        <v>0</v>
      </c>
      <c r="U13" s="22"/>
      <c r="V13" s="22"/>
      <c r="W13" s="22"/>
      <c r="X13" s="22"/>
      <c r="Y13" s="22"/>
      <c r="Z13" s="22"/>
      <c r="AA13" s="22"/>
      <c r="AB13" s="32"/>
      <c r="AE13" s="25" t="str">
        <f t="shared" si="12"/>
        <v>CHART ACCOUNTS</v>
      </c>
      <c r="AK13">
        <v>70.77</v>
      </c>
      <c r="AL13" s="48">
        <f t="shared" si="11"/>
        <v>70.77</v>
      </c>
    </row>
    <row r="14" spans="1:38" x14ac:dyDescent="0.25">
      <c r="A14">
        <f t="shared" si="6"/>
        <v>12</v>
      </c>
      <c r="B14" t="s">
        <v>104</v>
      </c>
      <c r="C14" t="s">
        <v>128</v>
      </c>
      <c r="D14" t="e">
        <f>+data!#REF!</f>
        <v>#REF!</v>
      </c>
      <c r="E14" s="84">
        <f>+data!U28</f>
        <v>0</v>
      </c>
      <c r="F14">
        <f>+data!V28</f>
        <v>0</v>
      </c>
      <c r="G14">
        <f>+data!AP28</f>
        <v>0</v>
      </c>
      <c r="H14">
        <f>+data!X28</f>
        <v>0</v>
      </c>
      <c r="U14" s="22"/>
      <c r="V14" s="22"/>
      <c r="W14" s="22"/>
      <c r="X14" s="22"/>
      <c r="Y14" s="22"/>
      <c r="Z14" s="22"/>
      <c r="AA14" s="22"/>
      <c r="AB14" s="32"/>
      <c r="AE14" s="25" t="str">
        <f t="shared" si="12"/>
        <v>CHART ACCOUNTS</v>
      </c>
      <c r="AK14">
        <v>19.649999999999999</v>
      </c>
      <c r="AL14" s="48">
        <f t="shared" si="11"/>
        <v>19.649999999999999</v>
      </c>
    </row>
    <row r="15" spans="1:38" x14ac:dyDescent="0.25">
      <c r="A15">
        <f t="shared" si="6"/>
        <v>13</v>
      </c>
      <c r="B15" t="s">
        <v>104</v>
      </c>
      <c r="C15" t="s">
        <v>128</v>
      </c>
      <c r="D15" t="e">
        <f>+data!#REF!</f>
        <v>#REF!</v>
      </c>
      <c r="E15" s="84">
        <f>+data!U29</f>
        <v>0</v>
      </c>
      <c r="F15">
        <f>+data!V29</f>
        <v>0</v>
      </c>
      <c r="G15">
        <f>+data!AP29</f>
        <v>0</v>
      </c>
      <c r="H15">
        <f>+data!X29</f>
        <v>0</v>
      </c>
      <c r="U15" s="22"/>
      <c r="V15" s="22"/>
      <c r="W15" s="22"/>
      <c r="X15" s="22"/>
      <c r="Y15" s="22"/>
      <c r="Z15" s="22"/>
      <c r="AA15" s="22"/>
      <c r="AB15" s="32"/>
      <c r="AE15" s="25" t="str">
        <f t="shared" si="12"/>
        <v>CHART ACCOUNTS</v>
      </c>
      <c r="AK15">
        <v>13.72</v>
      </c>
      <c r="AL15" s="48">
        <f t="shared" si="11"/>
        <v>13.72</v>
      </c>
    </row>
    <row r="16" spans="1:38" x14ac:dyDescent="0.25">
      <c r="A16">
        <f t="shared" si="6"/>
        <v>14</v>
      </c>
      <c r="B16" t="s">
        <v>104</v>
      </c>
      <c r="C16" t="s">
        <v>128</v>
      </c>
      <c r="D16">
        <f>+data!T18</f>
        <v>0</v>
      </c>
      <c r="E16" s="84">
        <f>+data!U30</f>
        <v>0</v>
      </c>
      <c r="F16">
        <f>+data!V30</f>
        <v>0</v>
      </c>
      <c r="G16">
        <f>+data!AP30</f>
        <v>0</v>
      </c>
      <c r="H16">
        <f>+data!X30</f>
        <v>0</v>
      </c>
      <c r="U16" s="22"/>
      <c r="V16" s="22"/>
      <c r="W16" s="22"/>
      <c r="X16" s="22"/>
      <c r="Y16" s="22"/>
      <c r="Z16" s="22"/>
      <c r="AA16" s="22"/>
      <c r="AB16" s="32"/>
      <c r="AE16" s="25" t="str">
        <f t="shared" si="12"/>
        <v>CHART ACCOUNTS</v>
      </c>
      <c r="AK16">
        <v>11.38</v>
      </c>
      <c r="AL16" s="48">
        <f t="shared" si="11"/>
        <v>11.38</v>
      </c>
    </row>
    <row r="17" spans="1:38" x14ac:dyDescent="0.25">
      <c r="A17">
        <f t="shared" si="6"/>
        <v>15</v>
      </c>
      <c r="B17" t="s">
        <v>104</v>
      </c>
      <c r="C17" t="s">
        <v>128</v>
      </c>
      <c r="D17">
        <f>+data!T19</f>
        <v>0</v>
      </c>
      <c r="E17" s="84">
        <f>+data!U31</f>
        <v>0</v>
      </c>
      <c r="F17">
        <f>+data!V31</f>
        <v>0</v>
      </c>
      <c r="G17">
        <f>+data!AP31</f>
        <v>0</v>
      </c>
      <c r="H17">
        <f>+data!X31</f>
        <v>0</v>
      </c>
      <c r="U17" s="22"/>
      <c r="V17" s="22"/>
      <c r="W17" s="22"/>
      <c r="X17" s="22"/>
      <c r="Y17" s="22"/>
      <c r="Z17" s="22"/>
      <c r="AA17" s="22"/>
      <c r="AB17" s="32"/>
      <c r="AE17" s="25" t="str">
        <f t="shared" si="12"/>
        <v>CHART ACCOUNTS</v>
      </c>
      <c r="AK17">
        <v>336.88</v>
      </c>
      <c r="AL17" s="48">
        <f t="shared" si="11"/>
        <v>336.88</v>
      </c>
    </row>
    <row r="18" spans="1:38" x14ac:dyDescent="0.25">
      <c r="A18">
        <f t="shared" si="6"/>
        <v>16</v>
      </c>
      <c r="B18" t="s">
        <v>104</v>
      </c>
      <c r="C18" t="s">
        <v>128</v>
      </c>
      <c r="D18">
        <f>+data!T20</f>
        <v>0</v>
      </c>
      <c r="E18" s="84">
        <f>+data!U32</f>
        <v>0</v>
      </c>
      <c r="F18">
        <f>+data!V32</f>
        <v>0</v>
      </c>
      <c r="G18">
        <f>+data!AP32</f>
        <v>0</v>
      </c>
      <c r="H18">
        <f>+data!X32</f>
        <v>0</v>
      </c>
      <c r="U18" s="22"/>
      <c r="V18" s="22"/>
      <c r="W18" s="22"/>
      <c r="X18" s="22"/>
      <c r="Y18" s="22"/>
      <c r="Z18" s="22"/>
      <c r="AA18" s="22"/>
      <c r="AB18" s="32"/>
      <c r="AE18" s="25" t="str">
        <f t="shared" si="12"/>
        <v>CHART ACCOUNTS</v>
      </c>
      <c r="AK18">
        <v>10.93</v>
      </c>
      <c r="AL18" s="48">
        <f t="shared" si="11"/>
        <v>10.93</v>
      </c>
    </row>
    <row r="19" spans="1:38" x14ac:dyDescent="0.25">
      <c r="A19">
        <f t="shared" si="6"/>
        <v>17</v>
      </c>
      <c r="B19" t="s">
        <v>104</v>
      </c>
      <c r="C19" t="s">
        <v>128</v>
      </c>
      <c r="D19" t="e">
        <f>+data!#REF!</f>
        <v>#REF!</v>
      </c>
      <c r="E19" s="84">
        <f>+data!U33</f>
        <v>0</v>
      </c>
      <c r="F19">
        <f>+data!V33</f>
        <v>0</v>
      </c>
      <c r="G19">
        <f>+data!AP33</f>
        <v>0</v>
      </c>
      <c r="H19">
        <f>+data!X33</f>
        <v>0</v>
      </c>
      <c r="U19" s="22"/>
      <c r="V19" s="22"/>
      <c r="W19" s="22"/>
      <c r="X19" s="22"/>
      <c r="Y19" s="22"/>
      <c r="Z19" s="22"/>
      <c r="AA19" s="22"/>
      <c r="AB19" s="32"/>
      <c r="AE19" s="25" t="str">
        <f t="shared" si="12"/>
        <v>CHART ACCOUNTS</v>
      </c>
      <c r="AK19">
        <v>19.96</v>
      </c>
      <c r="AL19" s="48">
        <f t="shared" si="11"/>
        <v>19.96</v>
      </c>
    </row>
    <row r="20" spans="1:38" x14ac:dyDescent="0.25">
      <c r="A20">
        <f t="shared" si="6"/>
        <v>18</v>
      </c>
      <c r="B20" t="s">
        <v>104</v>
      </c>
      <c r="C20" t="s">
        <v>128</v>
      </c>
      <c r="D20" t="e">
        <f>+data!#REF!</f>
        <v>#REF!</v>
      </c>
      <c r="E20" s="84">
        <f>+data!U34</f>
        <v>0</v>
      </c>
      <c r="F20">
        <f>+data!V34</f>
        <v>0</v>
      </c>
      <c r="G20">
        <f>+data!AP34</f>
        <v>0</v>
      </c>
      <c r="H20">
        <f>+data!X34</f>
        <v>0</v>
      </c>
      <c r="U20" s="22"/>
      <c r="V20" s="22"/>
      <c r="W20" s="22"/>
      <c r="X20" s="22"/>
      <c r="Y20" s="22"/>
      <c r="Z20" s="22"/>
      <c r="AA20" s="22"/>
      <c r="AB20" s="32"/>
      <c r="AE20" s="25" t="str">
        <f t="shared" si="12"/>
        <v>CHART ACCOUNTS</v>
      </c>
      <c r="AK20">
        <v>98.17</v>
      </c>
      <c r="AL20" s="48">
        <f t="shared" si="11"/>
        <v>98.17</v>
      </c>
    </row>
    <row r="21" spans="1:38" x14ac:dyDescent="0.25">
      <c r="A21">
        <f t="shared" si="6"/>
        <v>19</v>
      </c>
      <c r="B21" t="s">
        <v>104</v>
      </c>
      <c r="C21" t="s">
        <v>128</v>
      </c>
      <c r="D21" t="e">
        <f>+data!#REF!</f>
        <v>#REF!</v>
      </c>
      <c r="E21" s="84"/>
      <c r="U21" s="22"/>
      <c r="V21" s="22"/>
      <c r="W21" s="22"/>
      <c r="X21" s="22"/>
      <c r="Y21" s="22"/>
      <c r="Z21" s="22"/>
      <c r="AA21" s="22"/>
      <c r="AB21" s="32"/>
      <c r="AK21">
        <v>30.97</v>
      </c>
      <c r="AL21" s="48">
        <f t="shared" si="11"/>
        <v>30.97</v>
      </c>
    </row>
    <row r="22" spans="1:38" x14ac:dyDescent="0.25">
      <c r="A22">
        <f t="shared" si="6"/>
        <v>20</v>
      </c>
      <c r="B22" t="s">
        <v>104</v>
      </c>
      <c r="C22" t="s">
        <v>128</v>
      </c>
      <c r="D22" t="e">
        <f>+data!#REF!</f>
        <v>#REF!</v>
      </c>
      <c r="E22" s="84"/>
      <c r="U22" s="22"/>
      <c r="V22" s="22"/>
      <c r="W22" s="22"/>
      <c r="X22" s="22"/>
      <c r="Y22" s="22"/>
      <c r="Z22" s="22"/>
      <c r="AA22" s="22"/>
      <c r="AB22" s="32"/>
      <c r="AK22">
        <v>30.97</v>
      </c>
      <c r="AL22" s="48">
        <f t="shared" si="11"/>
        <v>30.97</v>
      </c>
    </row>
    <row r="23" spans="1:38" x14ac:dyDescent="0.25">
      <c r="A23">
        <f t="shared" si="6"/>
        <v>21</v>
      </c>
      <c r="B23" t="s">
        <v>104</v>
      </c>
      <c r="C23" t="s">
        <v>128</v>
      </c>
      <c r="D23" t="e">
        <f>+data!#REF!</f>
        <v>#REF!</v>
      </c>
      <c r="E23" s="84"/>
      <c r="U23" s="22"/>
      <c r="V23" s="22"/>
      <c r="W23" s="22"/>
      <c r="X23" s="22"/>
      <c r="Y23" s="22"/>
      <c r="Z23" s="22"/>
      <c r="AA23" s="22"/>
      <c r="AB23" s="32"/>
      <c r="AK23">
        <v>30.97</v>
      </c>
      <c r="AL23" s="48">
        <f t="shared" si="11"/>
        <v>30.97</v>
      </c>
    </row>
    <row r="24" spans="1:38" x14ac:dyDescent="0.25">
      <c r="A24">
        <f t="shared" si="6"/>
        <v>22</v>
      </c>
      <c r="B24" t="s">
        <v>104</v>
      </c>
      <c r="C24" t="s">
        <v>128</v>
      </c>
      <c r="D24" t="e">
        <f>+data!#REF!</f>
        <v>#REF!</v>
      </c>
      <c r="E24" s="84"/>
      <c r="U24" s="22"/>
      <c r="V24" s="22"/>
      <c r="W24" s="22"/>
      <c r="X24" s="22"/>
      <c r="Y24" s="22"/>
      <c r="Z24" s="22"/>
      <c r="AA24" s="22"/>
      <c r="AB24" s="32"/>
      <c r="AK24">
        <v>51.61</v>
      </c>
      <c r="AL24" s="48">
        <f t="shared" si="11"/>
        <v>51.61</v>
      </c>
    </row>
    <row r="25" spans="1:38" x14ac:dyDescent="0.25">
      <c r="A25">
        <f t="shared" si="6"/>
        <v>23</v>
      </c>
      <c r="B25" t="s">
        <v>104</v>
      </c>
      <c r="C25" t="s">
        <v>128</v>
      </c>
      <c r="D25" t="e">
        <f>+data!#REF!</f>
        <v>#REF!</v>
      </c>
      <c r="E25" s="84"/>
      <c r="U25" s="22"/>
      <c r="V25" s="22"/>
      <c r="W25" s="22"/>
      <c r="X25" s="22"/>
      <c r="Y25" s="22"/>
      <c r="Z25" s="22"/>
      <c r="AA25" s="22"/>
      <c r="AB25" s="32"/>
      <c r="AK25">
        <v>1518.18</v>
      </c>
      <c r="AL25" s="48">
        <f t="shared" si="11"/>
        <v>1518.18</v>
      </c>
    </row>
    <row r="26" spans="1:38" x14ac:dyDescent="0.25">
      <c r="A26">
        <f t="shared" si="6"/>
        <v>24</v>
      </c>
      <c r="B26" t="s">
        <v>104</v>
      </c>
      <c r="C26" t="s">
        <v>128</v>
      </c>
      <c r="D26" t="e">
        <f>+data!#REF!</f>
        <v>#REF!</v>
      </c>
      <c r="U26" s="22"/>
      <c r="V26" s="22"/>
      <c r="W26" s="22"/>
      <c r="X26" s="22"/>
      <c r="Y26" s="22"/>
      <c r="Z26" s="22"/>
      <c r="AA26" s="22"/>
      <c r="AB26" s="32"/>
      <c r="AK26">
        <v>11.98</v>
      </c>
      <c r="AL26" s="48">
        <f t="shared" si="11"/>
        <v>11.98</v>
      </c>
    </row>
    <row r="27" spans="1:38" x14ac:dyDescent="0.25">
      <c r="A27">
        <f t="shared" si="6"/>
        <v>25</v>
      </c>
      <c r="B27" t="s">
        <v>104</v>
      </c>
      <c r="C27" t="s">
        <v>128</v>
      </c>
      <c r="D27" t="e">
        <f>+data!#REF!</f>
        <v>#REF!</v>
      </c>
      <c r="U27" s="22"/>
      <c r="V27" s="22"/>
      <c r="W27" s="22"/>
      <c r="X27" s="22"/>
      <c r="Y27" s="22"/>
      <c r="Z27" s="22"/>
      <c r="AA27" s="22"/>
      <c r="AB27" s="32"/>
      <c r="AK27">
        <v>13.04</v>
      </c>
      <c r="AL27" s="48">
        <f t="shared" si="11"/>
        <v>13.04</v>
      </c>
    </row>
    <row r="28" spans="1:38" x14ac:dyDescent="0.25">
      <c r="A28">
        <f t="shared" si="6"/>
        <v>26</v>
      </c>
      <c r="B28" t="s">
        <v>104</v>
      </c>
      <c r="C28" t="s">
        <v>128</v>
      </c>
      <c r="D28" t="e">
        <f>+data!#REF!</f>
        <v>#REF!</v>
      </c>
      <c r="U28" s="22"/>
      <c r="V28" s="22"/>
      <c r="W28" s="22"/>
      <c r="X28" s="22"/>
      <c r="Y28" s="22"/>
      <c r="Z28" s="22"/>
      <c r="AA28" s="22"/>
      <c r="AB28" s="32"/>
      <c r="AK28">
        <v>13.04</v>
      </c>
      <c r="AL28" s="48">
        <f t="shared" ref="AL28:AL34" si="13">+AK28-AB28</f>
        <v>13.04</v>
      </c>
    </row>
    <row r="29" spans="1:38" x14ac:dyDescent="0.25">
      <c r="A29">
        <f t="shared" si="6"/>
        <v>27</v>
      </c>
      <c r="B29" t="s">
        <v>104</v>
      </c>
      <c r="C29" t="s">
        <v>128</v>
      </c>
      <c r="D29">
        <f>+data!T21</f>
        <v>0</v>
      </c>
      <c r="U29" s="22"/>
      <c r="V29" s="22"/>
      <c r="W29" s="22"/>
      <c r="X29" s="22"/>
      <c r="Y29" s="22"/>
      <c r="Z29" s="22"/>
      <c r="AA29" s="22"/>
      <c r="AB29" s="32"/>
      <c r="AK29">
        <v>13.04</v>
      </c>
      <c r="AL29" s="48">
        <f t="shared" si="13"/>
        <v>13.04</v>
      </c>
    </row>
    <row r="30" spans="1:38" x14ac:dyDescent="0.25">
      <c r="A30">
        <f t="shared" si="6"/>
        <v>28</v>
      </c>
      <c r="B30" t="s">
        <v>104</v>
      </c>
      <c r="C30" t="s">
        <v>128</v>
      </c>
      <c r="D30">
        <f>+data!T22</f>
        <v>0</v>
      </c>
      <c r="U30" s="22"/>
      <c r="V30" s="22"/>
      <c r="W30" s="22"/>
      <c r="X30" s="22"/>
      <c r="Y30" s="22"/>
      <c r="Z30" s="22"/>
      <c r="AA30" s="22"/>
      <c r="AB30" s="32"/>
      <c r="AK30">
        <v>13.04</v>
      </c>
      <c r="AL30" s="48">
        <f t="shared" si="13"/>
        <v>13.04</v>
      </c>
    </row>
    <row r="31" spans="1:38" x14ac:dyDescent="0.25">
      <c r="A31">
        <f t="shared" si="6"/>
        <v>29</v>
      </c>
      <c r="B31" t="s">
        <v>104</v>
      </c>
      <c r="C31" t="s">
        <v>128</v>
      </c>
      <c r="D31">
        <f>+data!T23</f>
        <v>0</v>
      </c>
      <c r="U31" s="22"/>
      <c r="V31" s="22"/>
      <c r="W31" s="22"/>
      <c r="X31" s="22"/>
      <c r="Y31" s="22"/>
      <c r="Z31" s="22"/>
      <c r="AA31" s="22"/>
      <c r="AB31" s="32"/>
      <c r="AK31">
        <v>13.04</v>
      </c>
      <c r="AL31" s="48">
        <f t="shared" si="13"/>
        <v>13.04</v>
      </c>
    </row>
    <row r="32" spans="1:38" x14ac:dyDescent="0.25">
      <c r="A32">
        <f t="shared" si="6"/>
        <v>30</v>
      </c>
      <c r="B32" t="s">
        <v>104</v>
      </c>
      <c r="C32" t="s">
        <v>128</v>
      </c>
      <c r="D32">
        <f>+data!T24</f>
        <v>0</v>
      </c>
      <c r="U32" s="22"/>
      <c r="V32" s="22"/>
      <c r="W32" s="22"/>
      <c r="X32" s="22"/>
      <c r="Y32" s="22"/>
      <c r="Z32" s="22"/>
      <c r="AA32" s="22"/>
      <c r="AB32" s="32"/>
      <c r="AK32">
        <v>13.04</v>
      </c>
      <c r="AL32" s="48">
        <f t="shared" si="13"/>
        <v>13.04</v>
      </c>
    </row>
    <row r="33" spans="1:38" x14ac:dyDescent="0.25">
      <c r="A33">
        <f t="shared" si="6"/>
        <v>31</v>
      </c>
      <c r="B33" t="s">
        <v>104</v>
      </c>
      <c r="C33" t="s">
        <v>128</v>
      </c>
      <c r="D33">
        <f>+data!T25</f>
        <v>0</v>
      </c>
      <c r="U33" s="22"/>
      <c r="V33" s="22"/>
      <c r="W33" s="22"/>
      <c r="X33" s="22"/>
      <c r="Y33" s="22"/>
      <c r="Z33" s="22"/>
      <c r="AA33" s="22"/>
      <c r="AB33" s="32"/>
      <c r="AK33">
        <v>13.04</v>
      </c>
      <c r="AL33" s="48">
        <f t="shared" si="13"/>
        <v>13.04</v>
      </c>
    </row>
    <row r="34" spans="1:38" x14ac:dyDescent="0.25">
      <c r="A34">
        <f t="shared" si="6"/>
        <v>32</v>
      </c>
      <c r="B34" t="s">
        <v>104</v>
      </c>
      <c r="C34" t="s">
        <v>128</v>
      </c>
      <c r="D34">
        <f>+data!T26</f>
        <v>0</v>
      </c>
      <c r="U34" s="22"/>
      <c r="V34" s="22"/>
      <c r="W34" s="22"/>
      <c r="X34" s="22"/>
      <c r="Y34" s="22"/>
      <c r="Z34" s="22"/>
      <c r="AA34" s="22"/>
      <c r="AB34" s="32"/>
      <c r="AK34">
        <v>13.04</v>
      </c>
      <c r="AL34" s="48">
        <f t="shared" si="13"/>
        <v>13.04</v>
      </c>
    </row>
    <row r="35" spans="1:38" x14ac:dyDescent="0.25">
      <c r="A35">
        <f t="shared" si="6"/>
        <v>33</v>
      </c>
      <c r="B35" t="s">
        <v>104</v>
      </c>
      <c r="C35" t="s">
        <v>128</v>
      </c>
      <c r="D35">
        <f>+data!T27</f>
        <v>0</v>
      </c>
      <c r="U35" s="22"/>
      <c r="V35" s="22"/>
      <c r="W35" s="22"/>
      <c r="X35" s="22"/>
      <c r="Y35" s="22"/>
      <c r="Z35" s="22"/>
      <c r="AA35" s="22"/>
      <c r="AB35" s="32"/>
      <c r="AK35">
        <v>13.04</v>
      </c>
      <c r="AL35" s="48">
        <f t="shared" ref="AL35:AL39" si="14">+AK35-AB35</f>
        <v>13.04</v>
      </c>
    </row>
    <row r="36" spans="1:38" x14ac:dyDescent="0.25">
      <c r="A36">
        <f t="shared" si="6"/>
        <v>34</v>
      </c>
      <c r="B36" t="s">
        <v>104</v>
      </c>
      <c r="C36" t="s">
        <v>128</v>
      </c>
      <c r="D36">
        <f>+data!T28</f>
        <v>0</v>
      </c>
      <c r="U36" s="22"/>
      <c r="V36" s="22"/>
      <c r="W36" s="22"/>
      <c r="X36" s="22"/>
      <c r="Y36" s="22"/>
      <c r="Z36" s="22"/>
      <c r="AA36" s="22"/>
      <c r="AB36" s="32"/>
      <c r="AK36">
        <v>13.04</v>
      </c>
      <c r="AL36" s="48">
        <f t="shared" si="14"/>
        <v>13.04</v>
      </c>
    </row>
    <row r="37" spans="1:38" x14ac:dyDescent="0.25">
      <c r="A37">
        <f t="shared" si="6"/>
        <v>35</v>
      </c>
      <c r="B37" t="s">
        <v>104</v>
      </c>
      <c r="C37" t="s">
        <v>128</v>
      </c>
      <c r="D37">
        <f>+data!T29</f>
        <v>0</v>
      </c>
      <c r="U37" s="22"/>
      <c r="V37" s="22"/>
      <c r="W37" s="22"/>
      <c r="X37" s="22"/>
      <c r="Y37" s="22"/>
      <c r="Z37" s="22"/>
      <c r="AA37" s="22"/>
      <c r="AB37" s="32"/>
      <c r="AK37">
        <v>13.04</v>
      </c>
      <c r="AL37" s="48">
        <f t="shared" si="14"/>
        <v>13.04</v>
      </c>
    </row>
    <row r="38" spans="1:38" x14ac:dyDescent="0.25">
      <c r="A38">
        <f t="shared" si="6"/>
        <v>36</v>
      </c>
      <c r="B38" t="s">
        <v>104</v>
      </c>
      <c r="C38" t="s">
        <v>128</v>
      </c>
      <c r="D38">
        <f>+data!T30</f>
        <v>0</v>
      </c>
      <c r="U38" s="22"/>
      <c r="V38" s="22"/>
      <c r="W38" s="22"/>
      <c r="X38" s="22"/>
      <c r="Y38" s="22"/>
      <c r="Z38" s="22"/>
      <c r="AA38" s="22"/>
      <c r="AB38" s="32"/>
      <c r="AK38">
        <v>13.04</v>
      </c>
      <c r="AL38" s="48">
        <f t="shared" si="14"/>
        <v>13.04</v>
      </c>
    </row>
    <row r="39" spans="1:38" x14ac:dyDescent="0.25">
      <c r="A39">
        <f t="shared" si="6"/>
        <v>37</v>
      </c>
      <c r="B39" t="s">
        <v>104</v>
      </c>
      <c r="C39" t="s">
        <v>128</v>
      </c>
      <c r="D39">
        <f>+data!T31</f>
        <v>0</v>
      </c>
      <c r="U39" s="22"/>
      <c r="V39" s="22"/>
      <c r="W39" s="22"/>
      <c r="X39" s="22"/>
      <c r="Y39" s="22"/>
      <c r="Z39" s="22"/>
      <c r="AA39" s="22"/>
      <c r="AB39" s="32"/>
      <c r="AK39">
        <v>13.04</v>
      </c>
      <c r="AL39" s="48">
        <f t="shared" si="14"/>
        <v>13.04</v>
      </c>
    </row>
    <row r="40" spans="1:38" x14ac:dyDescent="0.25">
      <c r="U40" s="22"/>
      <c r="V40" s="22"/>
      <c r="W40" s="22"/>
      <c r="X40" s="22"/>
      <c r="Y40" s="22"/>
      <c r="Z40" s="22"/>
      <c r="AA40" s="22"/>
      <c r="AB40" s="32"/>
      <c r="AL40" s="48"/>
    </row>
    <row r="41" spans="1:38" x14ac:dyDescent="0.25">
      <c r="U41" s="22"/>
      <c r="V41" s="22"/>
      <c r="W41" s="22"/>
      <c r="X41" s="22"/>
      <c r="Y41" s="22"/>
      <c r="Z41" s="22"/>
      <c r="AA41" s="22"/>
      <c r="AB41" s="32"/>
      <c r="AL41" s="48"/>
    </row>
    <row r="42" spans="1:38" x14ac:dyDescent="0.25">
      <c r="U42" s="22"/>
      <c r="V42" s="22"/>
      <c r="W42" s="22"/>
      <c r="X42" s="22"/>
      <c r="Y42" s="22"/>
      <c r="Z42" s="22"/>
      <c r="AA42" s="22"/>
      <c r="AB42" s="32"/>
      <c r="AL42" s="48"/>
    </row>
    <row r="43" spans="1:38" x14ac:dyDescent="0.25">
      <c r="U43" s="22"/>
      <c r="V43" s="22"/>
      <c r="W43" s="22"/>
      <c r="X43" s="22"/>
      <c r="Y43" s="22"/>
      <c r="Z43" s="22"/>
      <c r="AA43" s="22"/>
      <c r="AB43" s="32"/>
      <c r="AL43" s="48"/>
    </row>
    <row r="44" spans="1:38" x14ac:dyDescent="0.25">
      <c r="U44" s="22"/>
      <c r="V44" s="22"/>
      <c r="W44" s="22"/>
      <c r="X44" s="22"/>
      <c r="Y44" s="22"/>
      <c r="Z44" s="22"/>
      <c r="AA44" s="22"/>
      <c r="AB44" s="32"/>
      <c r="AL44" s="48"/>
    </row>
    <row r="45" spans="1:38" x14ac:dyDescent="0.25">
      <c r="U45" s="22"/>
      <c r="V45" s="22"/>
      <c r="W45" s="22"/>
      <c r="X45" s="22"/>
      <c r="Y45" s="22"/>
      <c r="Z45" s="22"/>
      <c r="AA45" s="22"/>
      <c r="AB45" s="32"/>
      <c r="AL45" s="48"/>
    </row>
    <row r="46" spans="1:38" x14ac:dyDescent="0.25">
      <c r="U46" s="22"/>
      <c r="V46" s="22"/>
      <c r="W46" s="22"/>
      <c r="X46" s="22"/>
      <c r="Y46" s="22"/>
      <c r="Z46" s="22"/>
      <c r="AA46" s="22"/>
      <c r="AB46" s="32"/>
      <c r="AL46" s="48"/>
    </row>
    <row r="47" spans="1:38" x14ac:dyDescent="0.25">
      <c r="U47" s="22"/>
      <c r="V47" s="22"/>
      <c r="W47" s="22"/>
      <c r="X47" s="22"/>
      <c r="Y47" s="22"/>
      <c r="Z47" s="22"/>
      <c r="AA47" s="22"/>
      <c r="AB47" s="32"/>
      <c r="AL47" s="48"/>
    </row>
    <row r="48" spans="1:38" x14ac:dyDescent="0.25">
      <c r="U48" s="22"/>
      <c r="V48" s="22"/>
      <c r="W48" s="22"/>
      <c r="X48" s="22"/>
      <c r="Y48" s="22"/>
      <c r="Z48" s="22"/>
      <c r="AA48" s="22"/>
      <c r="AB48" s="32"/>
      <c r="AL48" s="48"/>
    </row>
    <row r="49" spans="21:38" x14ac:dyDescent="0.25">
      <c r="U49" s="22"/>
      <c r="V49" s="22"/>
      <c r="W49" s="22"/>
      <c r="X49" s="22"/>
      <c r="Y49" s="22"/>
      <c r="Z49" s="22"/>
      <c r="AA49" s="22"/>
      <c r="AB49" s="32"/>
      <c r="AL49" s="48"/>
    </row>
    <row r="50" spans="21:38" x14ac:dyDescent="0.25">
      <c r="U50" s="22"/>
      <c r="V50" s="22"/>
      <c r="W50" s="22"/>
      <c r="X50" s="22"/>
      <c r="Y50" s="22"/>
      <c r="Z50" s="22"/>
      <c r="AA50" s="22"/>
      <c r="AB50" s="32"/>
      <c r="AL50" s="48"/>
    </row>
    <row r="51" spans="21:38" x14ac:dyDescent="0.25">
      <c r="U51" s="22"/>
      <c r="V51" s="22"/>
      <c r="W51" s="22"/>
      <c r="X51" s="22"/>
      <c r="Y51" s="22"/>
      <c r="Z51" s="22"/>
      <c r="AA51" s="22"/>
      <c r="AB51" s="32"/>
      <c r="AL51" s="48"/>
    </row>
    <row r="52" spans="21:38" x14ac:dyDescent="0.25">
      <c r="U52" s="22"/>
      <c r="V52" s="22"/>
      <c r="W52" s="22"/>
      <c r="X52" s="22"/>
      <c r="Y52" s="22"/>
      <c r="Z52" s="22"/>
      <c r="AA52" s="22"/>
      <c r="AB52" s="32"/>
      <c r="AL52" s="48"/>
    </row>
    <row r="53" spans="21:38" x14ac:dyDescent="0.25">
      <c r="U53" s="22"/>
      <c r="V53" s="22"/>
      <c r="W53" s="22"/>
      <c r="X53" s="22"/>
      <c r="Y53" s="22"/>
      <c r="Z53" s="22"/>
      <c r="AA53" s="22"/>
      <c r="AB53" s="32"/>
      <c r="AL53" s="48"/>
    </row>
    <row r="54" spans="21:38" x14ac:dyDescent="0.25">
      <c r="U54" s="22"/>
      <c r="V54" s="22"/>
      <c r="W54" s="22"/>
      <c r="X54" s="22"/>
      <c r="Y54" s="22"/>
      <c r="Z54" s="22"/>
      <c r="AA54" s="22"/>
      <c r="AB54" s="32"/>
      <c r="AL54" s="48"/>
    </row>
    <row r="55" spans="21:38" x14ac:dyDescent="0.25">
      <c r="U55" s="22"/>
      <c r="V55" s="22"/>
      <c r="W55" s="22"/>
      <c r="X55" s="22"/>
      <c r="Y55" s="22"/>
      <c r="Z55" s="22"/>
      <c r="AA55" s="22"/>
      <c r="AB55" s="32"/>
      <c r="AL55" s="48"/>
    </row>
    <row r="56" spans="21:38" x14ac:dyDescent="0.25">
      <c r="U56" s="22"/>
      <c r="V56" s="22"/>
      <c r="W56" s="22"/>
      <c r="X56" s="22"/>
      <c r="Y56" s="22"/>
      <c r="Z56" s="22"/>
      <c r="AA56" s="22"/>
      <c r="AB56" s="32"/>
      <c r="AL56" s="48"/>
    </row>
    <row r="57" spans="21:38" x14ac:dyDescent="0.25">
      <c r="U57" s="22"/>
      <c r="V57" s="22"/>
      <c r="W57" s="22"/>
      <c r="X57" s="22"/>
      <c r="Y57" s="22"/>
      <c r="Z57" s="22"/>
      <c r="AA57" s="22"/>
      <c r="AB57" s="32"/>
      <c r="AL57" s="48"/>
    </row>
    <row r="58" spans="21:38" x14ac:dyDescent="0.25">
      <c r="U58" s="22"/>
      <c r="V58" s="22"/>
      <c r="W58" s="22"/>
      <c r="X58" s="22"/>
      <c r="Y58" s="22"/>
      <c r="Z58" s="22"/>
      <c r="AA58" s="22"/>
      <c r="AB58" s="32"/>
      <c r="AL58" s="48"/>
    </row>
    <row r="59" spans="21:38" x14ac:dyDescent="0.25">
      <c r="U59" s="22"/>
      <c r="V59" s="22"/>
      <c r="W59" s="22"/>
      <c r="X59" s="22"/>
      <c r="Y59" s="22"/>
      <c r="Z59" s="22"/>
      <c r="AA59" s="22"/>
      <c r="AB59" s="32"/>
      <c r="AL59" s="48"/>
    </row>
    <row r="60" spans="21:38" x14ac:dyDescent="0.25">
      <c r="U60" s="22"/>
      <c r="V60" s="22"/>
      <c r="W60" s="22"/>
      <c r="X60" s="22"/>
      <c r="Y60" s="22"/>
      <c r="Z60" s="22"/>
      <c r="AA60" s="22"/>
      <c r="AB60" s="32"/>
      <c r="AL60" s="48"/>
    </row>
    <row r="61" spans="21:38" x14ac:dyDescent="0.25">
      <c r="U61" s="22"/>
      <c r="V61" s="22"/>
      <c r="W61" s="22"/>
      <c r="X61" s="22"/>
      <c r="Y61" s="22"/>
      <c r="Z61" s="22"/>
      <c r="AA61" s="22"/>
      <c r="AB61" s="32"/>
      <c r="AL61" s="48"/>
    </row>
    <row r="62" spans="21:38" x14ac:dyDescent="0.25">
      <c r="U62" s="22"/>
      <c r="V62" s="22"/>
      <c r="W62" s="22"/>
      <c r="X62" s="22"/>
      <c r="Y62" s="22"/>
      <c r="Z62" s="22"/>
      <c r="AA62" s="22"/>
      <c r="AB62" s="32"/>
      <c r="AL62" s="48"/>
    </row>
    <row r="63" spans="21:38" x14ac:dyDescent="0.25">
      <c r="U63" s="22"/>
      <c r="V63" s="22"/>
      <c r="W63" s="22"/>
      <c r="X63" s="22"/>
      <c r="Y63" s="22"/>
      <c r="Z63" s="22"/>
      <c r="AA63" s="22"/>
      <c r="AB63" s="32"/>
      <c r="AL63" s="48"/>
    </row>
    <row r="64" spans="21:38" x14ac:dyDescent="0.25">
      <c r="U64" s="22"/>
      <c r="V64" s="22"/>
      <c r="W64" s="22"/>
      <c r="X64" s="22"/>
      <c r="Y64" s="22"/>
      <c r="Z64" s="22"/>
      <c r="AA64" s="22"/>
      <c r="AB64" s="32"/>
      <c r="AL64" s="48"/>
    </row>
    <row r="65" spans="21:38" x14ac:dyDescent="0.25">
      <c r="U65" s="22"/>
      <c r="V65" s="22"/>
      <c r="W65" s="22"/>
      <c r="X65" s="22"/>
      <c r="Y65" s="22"/>
      <c r="Z65" s="22"/>
      <c r="AA65" s="22"/>
      <c r="AB65" s="32"/>
      <c r="AL65" s="48"/>
    </row>
    <row r="66" spans="21:38" x14ac:dyDescent="0.25">
      <c r="U66" s="22"/>
      <c r="V66" s="22"/>
      <c r="W66" s="22"/>
      <c r="X66" s="22"/>
      <c r="Y66" s="22"/>
      <c r="Z66" s="22"/>
      <c r="AA66" s="22"/>
      <c r="AB66" s="32"/>
      <c r="AL66" s="48"/>
    </row>
    <row r="67" spans="21:38" x14ac:dyDescent="0.25">
      <c r="U67" s="22"/>
      <c r="V67" s="22"/>
      <c r="W67" s="22"/>
      <c r="X67" s="22"/>
      <c r="Y67" s="22"/>
      <c r="Z67" s="22"/>
      <c r="AA67" s="22"/>
      <c r="AB67" s="32"/>
      <c r="AL67" s="48"/>
    </row>
    <row r="68" spans="21:38" x14ac:dyDescent="0.25">
      <c r="U68" s="22"/>
      <c r="V68" s="22"/>
      <c r="W68" s="22"/>
      <c r="X68" s="22"/>
      <c r="Y68" s="22"/>
      <c r="Z68" s="22"/>
      <c r="AA68" s="22"/>
      <c r="AB68" s="32"/>
      <c r="AL68" s="48"/>
    </row>
    <row r="69" spans="21:38" x14ac:dyDescent="0.25">
      <c r="U69" s="22"/>
      <c r="V69" s="22"/>
      <c r="W69" s="22"/>
      <c r="X69" s="22"/>
      <c r="Y69" s="22"/>
      <c r="Z69" s="22"/>
      <c r="AA69" s="22"/>
      <c r="AB69" s="32"/>
      <c r="AL69" s="48"/>
    </row>
    <row r="70" spans="21:38" x14ac:dyDescent="0.25">
      <c r="U70" s="22"/>
      <c r="V70" s="22"/>
      <c r="W70" s="22"/>
      <c r="X70" s="22"/>
      <c r="Y70" s="22"/>
      <c r="Z70" s="22"/>
      <c r="AA70" s="22"/>
      <c r="AB70" s="32"/>
      <c r="AL70" s="48"/>
    </row>
    <row r="71" spans="21:38" x14ac:dyDescent="0.25">
      <c r="U71" s="22"/>
      <c r="V71" s="22"/>
      <c r="W71" s="22"/>
      <c r="X71" s="22"/>
      <c r="Y71" s="22"/>
      <c r="Z71" s="22"/>
      <c r="AA71" s="22"/>
      <c r="AB71" s="32"/>
      <c r="AL71" s="48"/>
    </row>
    <row r="72" spans="21:38" x14ac:dyDescent="0.25">
      <c r="U72" s="22"/>
      <c r="V72" s="22"/>
      <c r="W72" s="22"/>
      <c r="X72" s="22"/>
      <c r="Y72" s="22"/>
      <c r="Z72" s="22"/>
      <c r="AA72" s="22"/>
      <c r="AB72" s="32"/>
      <c r="AL72" s="48"/>
    </row>
    <row r="73" spans="21:38" x14ac:dyDescent="0.25">
      <c r="U73" s="22"/>
      <c r="V73" s="22"/>
      <c r="W73" s="22"/>
      <c r="X73" s="22"/>
      <c r="Y73" s="22"/>
      <c r="Z73" s="22"/>
      <c r="AA73" s="22"/>
      <c r="AB73" s="32"/>
      <c r="AL73" s="48"/>
    </row>
    <row r="74" spans="21:38" x14ac:dyDescent="0.25">
      <c r="U74" s="22"/>
      <c r="V74" s="22"/>
      <c r="W74" s="22"/>
      <c r="X74" s="22"/>
      <c r="Y74" s="22"/>
      <c r="Z74" s="22"/>
      <c r="AA74" s="22"/>
      <c r="AB74" s="32"/>
      <c r="AL74" s="48"/>
    </row>
    <row r="75" spans="21:38" x14ac:dyDescent="0.25">
      <c r="U75" s="22"/>
      <c r="V75" s="22"/>
      <c r="W75" s="22"/>
      <c r="X75" s="22"/>
      <c r="Y75" s="22"/>
      <c r="Z75" s="22"/>
      <c r="AA75" s="22"/>
      <c r="AB75" s="32"/>
      <c r="AL75" s="48"/>
    </row>
    <row r="76" spans="21:38" x14ac:dyDescent="0.25">
      <c r="U76" s="22"/>
      <c r="V76" s="22"/>
      <c r="W76" s="22"/>
      <c r="X76" s="22"/>
      <c r="Y76" s="22"/>
      <c r="Z76" s="22"/>
      <c r="AA76" s="22"/>
      <c r="AB76" s="32"/>
      <c r="AL76" s="48"/>
    </row>
    <row r="77" spans="21:38" x14ac:dyDescent="0.25">
      <c r="U77" s="22"/>
      <c r="V77" s="22"/>
      <c r="W77" s="22"/>
      <c r="X77" s="22"/>
      <c r="Y77" s="22"/>
      <c r="Z77" s="22"/>
      <c r="AA77" s="22"/>
      <c r="AB77" s="32"/>
      <c r="AL77" s="48"/>
    </row>
    <row r="78" spans="21:38" x14ac:dyDescent="0.25">
      <c r="U78" s="22"/>
      <c r="V78" s="22"/>
      <c r="W78" s="22"/>
      <c r="X78" s="22"/>
      <c r="Y78" s="22"/>
      <c r="Z78" s="22"/>
      <c r="AA78" s="22"/>
      <c r="AB78" s="32"/>
      <c r="AL78" s="48"/>
    </row>
    <row r="79" spans="21:38" x14ac:dyDescent="0.25">
      <c r="U79" s="22"/>
      <c r="V79" s="22"/>
      <c r="W79" s="22"/>
      <c r="X79" s="22"/>
      <c r="Y79" s="22"/>
      <c r="Z79" s="22"/>
      <c r="AA79" s="22"/>
      <c r="AB79" s="32"/>
      <c r="AL79" s="48"/>
    </row>
    <row r="80" spans="21:38" x14ac:dyDescent="0.25">
      <c r="U80" s="22"/>
      <c r="V80" s="22"/>
      <c r="W80" s="22"/>
      <c r="X80" s="22"/>
      <c r="Y80" s="22"/>
      <c r="Z80" s="22"/>
      <c r="AA80" s="22"/>
      <c r="AB80" s="32"/>
      <c r="AL80" s="48"/>
    </row>
    <row r="81" spans="21:38" x14ac:dyDescent="0.25">
      <c r="U81" s="22"/>
      <c r="V81" s="22"/>
      <c r="W81" s="22"/>
      <c r="X81" s="22"/>
      <c r="Y81" s="22"/>
      <c r="Z81" s="22"/>
      <c r="AA81" s="22"/>
      <c r="AB81" s="32"/>
      <c r="AL81" s="48"/>
    </row>
    <row r="82" spans="21:38" x14ac:dyDescent="0.25">
      <c r="U82" s="22"/>
      <c r="V82" s="22"/>
      <c r="W82" s="22"/>
      <c r="X82" s="22"/>
      <c r="Y82" s="22"/>
      <c r="Z82" s="22"/>
      <c r="AA82" s="22"/>
      <c r="AB82" s="32"/>
      <c r="AL82" s="48"/>
    </row>
    <row r="83" spans="21:38" x14ac:dyDescent="0.25">
      <c r="U83" s="22"/>
      <c r="V83" s="22"/>
      <c r="W83" s="22"/>
      <c r="X83" s="22"/>
      <c r="Y83" s="22"/>
      <c r="Z83" s="22"/>
      <c r="AA83" s="22"/>
      <c r="AB83" s="32"/>
      <c r="AL83" s="48"/>
    </row>
    <row r="84" spans="21:38" x14ac:dyDescent="0.25">
      <c r="U84" s="22"/>
      <c r="V84" s="22"/>
      <c r="W84" s="22"/>
      <c r="X84" s="22"/>
      <c r="Y84" s="22"/>
      <c r="Z84" s="22"/>
      <c r="AA84" s="22"/>
      <c r="AB84" s="32"/>
      <c r="AL84" s="48"/>
    </row>
    <row r="85" spans="21:38" x14ac:dyDescent="0.25">
      <c r="U85" s="22"/>
      <c r="V85" s="22"/>
      <c r="W85" s="22"/>
      <c r="X85" s="22"/>
      <c r="Y85" s="22"/>
      <c r="Z85" s="22"/>
      <c r="AA85" s="22"/>
      <c r="AB85" s="32"/>
      <c r="AL85" s="48"/>
    </row>
    <row r="86" spans="21:38" x14ac:dyDescent="0.25">
      <c r="U86" s="22"/>
      <c r="V86" s="22"/>
      <c r="W86" s="22"/>
      <c r="X86" s="22"/>
      <c r="Y86" s="22"/>
      <c r="Z86" s="22"/>
      <c r="AA86" s="22"/>
      <c r="AB86" s="32"/>
      <c r="AL86" s="48"/>
    </row>
    <row r="87" spans="21:38" x14ac:dyDescent="0.25">
      <c r="U87" s="22"/>
      <c r="V87" s="22"/>
      <c r="W87" s="22"/>
      <c r="X87" s="22"/>
      <c r="Y87" s="22"/>
      <c r="Z87" s="22"/>
      <c r="AA87" s="22"/>
      <c r="AB87" s="32"/>
      <c r="AL87" s="48"/>
    </row>
    <row r="88" spans="21:38" x14ac:dyDescent="0.25">
      <c r="U88" s="22"/>
      <c r="V88" s="22"/>
      <c r="W88" s="22"/>
      <c r="X88" s="22"/>
      <c r="Y88" s="22"/>
      <c r="Z88" s="22"/>
      <c r="AA88" s="22"/>
      <c r="AB88" s="32"/>
      <c r="AL88" s="48"/>
    </row>
    <row r="89" spans="21:38" x14ac:dyDescent="0.25">
      <c r="U89" s="22"/>
      <c r="V89" s="22"/>
      <c r="W89" s="22"/>
      <c r="X89" s="22"/>
      <c r="Y89" s="22"/>
      <c r="Z89" s="22"/>
      <c r="AA89" s="22"/>
      <c r="AB89" s="32"/>
      <c r="AL89" s="48"/>
    </row>
    <row r="90" spans="21:38" x14ac:dyDescent="0.25">
      <c r="U90" s="22"/>
      <c r="V90" s="22"/>
      <c r="W90" s="22"/>
      <c r="X90" s="22"/>
      <c r="Y90" s="22"/>
      <c r="Z90" s="22"/>
      <c r="AA90" s="22"/>
      <c r="AB90" s="32"/>
      <c r="AL90" s="48"/>
    </row>
    <row r="91" spans="21:38" x14ac:dyDescent="0.25">
      <c r="U91" s="22"/>
      <c r="V91" s="22"/>
      <c r="W91" s="22"/>
      <c r="X91" s="22"/>
      <c r="Y91" s="22"/>
      <c r="Z91" s="22"/>
      <c r="AA91" s="22"/>
      <c r="AB91" s="32"/>
      <c r="AL91" s="48"/>
    </row>
    <row r="92" spans="21:38" x14ac:dyDescent="0.25">
      <c r="U92" s="22"/>
      <c r="V92" s="22"/>
      <c r="W92" s="22"/>
      <c r="X92" s="22"/>
      <c r="Y92" s="22"/>
      <c r="Z92" s="22"/>
      <c r="AA92" s="22"/>
      <c r="AB92" s="32"/>
      <c r="AL92" s="48"/>
    </row>
    <row r="93" spans="21:38" x14ac:dyDescent="0.25">
      <c r="U93" s="22"/>
      <c r="V93" s="22"/>
      <c r="W93" s="22"/>
      <c r="X93" s="22"/>
      <c r="Y93" s="22"/>
      <c r="Z93" s="22"/>
      <c r="AA93" s="22"/>
      <c r="AB93" s="32"/>
      <c r="AL93" s="48"/>
    </row>
    <row r="94" spans="21:38" x14ac:dyDescent="0.25">
      <c r="U94" s="22"/>
      <c r="V94" s="22"/>
      <c r="W94" s="22"/>
      <c r="X94" s="22"/>
      <c r="Y94" s="22"/>
      <c r="Z94" s="22"/>
      <c r="AA94" s="22"/>
      <c r="AB94" s="32"/>
      <c r="AL94" s="48"/>
    </row>
    <row r="95" spans="21:38" x14ac:dyDescent="0.25">
      <c r="U95" s="22"/>
      <c r="V95" s="22"/>
      <c r="W95" s="22"/>
      <c r="X95" s="22"/>
      <c r="Y95" s="22"/>
      <c r="Z95" s="22"/>
      <c r="AA95" s="22"/>
      <c r="AB95" s="32"/>
      <c r="AL95" s="48"/>
    </row>
    <row r="96" spans="21:38" x14ac:dyDescent="0.25">
      <c r="U96" s="22"/>
      <c r="V96" s="22"/>
      <c r="W96" s="22"/>
      <c r="X96" s="22"/>
      <c r="Y96" s="22"/>
      <c r="Z96" s="22"/>
      <c r="AA96" s="22"/>
      <c r="AB96" s="32"/>
      <c r="AL96" s="48"/>
    </row>
    <row r="97" spans="21:38" x14ac:dyDescent="0.25">
      <c r="U97" s="22"/>
      <c r="V97" s="22"/>
      <c r="W97" s="22"/>
      <c r="X97" s="22"/>
      <c r="Y97" s="22"/>
      <c r="Z97" s="22"/>
      <c r="AA97" s="22"/>
      <c r="AB97" s="32"/>
      <c r="AL97" s="48"/>
    </row>
    <row r="98" spans="21:38" x14ac:dyDescent="0.25">
      <c r="U98" s="22"/>
      <c r="V98" s="22"/>
      <c r="W98" s="22"/>
      <c r="X98" s="22"/>
      <c r="Y98" s="22"/>
      <c r="Z98" s="22"/>
      <c r="AA98" s="22"/>
      <c r="AB98" s="32"/>
      <c r="AL98" s="48"/>
    </row>
    <row r="99" spans="21:38" x14ac:dyDescent="0.25">
      <c r="U99" s="22"/>
      <c r="V99" s="22"/>
      <c r="W99" s="22"/>
      <c r="X99" s="22"/>
      <c r="Y99" s="22"/>
      <c r="Z99" s="22"/>
      <c r="AA99" s="22"/>
      <c r="AB99" s="32"/>
      <c r="AL99" s="48"/>
    </row>
    <row r="100" spans="21:38" x14ac:dyDescent="0.25">
      <c r="U100" s="22"/>
      <c r="V100" s="22"/>
      <c r="W100" s="22"/>
      <c r="X100" s="22"/>
      <c r="Y100" s="22"/>
      <c r="Z100" s="22"/>
      <c r="AA100" s="22"/>
      <c r="AB100" s="32"/>
      <c r="AL100" s="48"/>
    </row>
    <row r="101" spans="21:38" x14ac:dyDescent="0.25">
      <c r="U101" s="22"/>
      <c r="V101" s="22"/>
      <c r="W101" s="22"/>
      <c r="X101" s="22"/>
      <c r="Y101" s="22"/>
      <c r="Z101" s="22"/>
      <c r="AA101" s="22"/>
      <c r="AB101" s="32"/>
      <c r="AL101" s="48"/>
    </row>
    <row r="102" spans="21:38" x14ac:dyDescent="0.25">
      <c r="U102" s="22"/>
      <c r="V102" s="22"/>
      <c r="W102" s="22"/>
      <c r="X102" s="22"/>
      <c r="Y102" s="22"/>
      <c r="Z102" s="22"/>
      <c r="AA102" s="22"/>
      <c r="AB102" s="32"/>
      <c r="AL102" s="48"/>
    </row>
    <row r="103" spans="21:38" x14ac:dyDescent="0.25">
      <c r="U103" s="22"/>
      <c r="V103" s="22"/>
      <c r="W103" s="22"/>
      <c r="X103" s="22"/>
      <c r="Y103" s="22"/>
      <c r="Z103" s="22"/>
      <c r="AA103" s="22"/>
      <c r="AB103" s="32"/>
      <c r="AL103" s="48"/>
    </row>
    <row r="104" spans="21:38" x14ac:dyDescent="0.25">
      <c r="U104" s="22"/>
      <c r="V104" s="22"/>
      <c r="W104" s="22"/>
      <c r="X104" s="22"/>
      <c r="Y104" s="22"/>
      <c r="Z104" s="22"/>
      <c r="AA104" s="22"/>
      <c r="AB104" s="32"/>
      <c r="AL104" s="48"/>
    </row>
    <row r="105" spans="21:38" x14ac:dyDescent="0.25">
      <c r="U105" s="22"/>
      <c r="V105" s="22"/>
      <c r="W105" s="22"/>
      <c r="X105" s="22"/>
      <c r="Y105" s="22"/>
      <c r="Z105" s="22"/>
      <c r="AA105" s="22"/>
      <c r="AB105" s="32"/>
      <c r="AL105" s="48"/>
    </row>
    <row r="106" spans="21:38" x14ac:dyDescent="0.25">
      <c r="U106" s="22"/>
      <c r="V106" s="22"/>
      <c r="W106" s="22"/>
      <c r="X106" s="22"/>
      <c r="Y106" s="22"/>
      <c r="Z106" s="22"/>
      <c r="AA106" s="22"/>
      <c r="AB106" s="32"/>
      <c r="AL106" s="48"/>
    </row>
    <row r="107" spans="21:38" x14ac:dyDescent="0.25">
      <c r="U107" s="22"/>
      <c r="V107" s="22"/>
      <c r="W107" s="22"/>
      <c r="X107" s="22"/>
      <c r="Y107" s="22"/>
      <c r="Z107" s="22"/>
      <c r="AA107" s="22"/>
      <c r="AB107" s="32"/>
      <c r="AL107" s="48"/>
    </row>
    <row r="108" spans="21:38" x14ac:dyDescent="0.25">
      <c r="U108" s="22"/>
      <c r="V108" s="22"/>
      <c r="W108" s="22"/>
      <c r="X108" s="22"/>
      <c r="Y108" s="22"/>
      <c r="Z108" s="22"/>
      <c r="AA108" s="22"/>
      <c r="AB108" s="32"/>
      <c r="AL108" s="48"/>
    </row>
    <row r="109" spans="21:38" x14ac:dyDescent="0.25">
      <c r="U109" s="22"/>
      <c r="V109" s="22"/>
      <c r="W109" s="22"/>
      <c r="X109" s="22"/>
      <c r="Y109" s="22"/>
      <c r="Z109" s="22"/>
      <c r="AA109" s="22"/>
      <c r="AB109" s="32"/>
      <c r="AL109" s="48"/>
    </row>
    <row r="110" spans="21:38" x14ac:dyDescent="0.25">
      <c r="U110" s="22"/>
      <c r="V110" s="22"/>
      <c r="W110" s="22"/>
      <c r="X110" s="22"/>
      <c r="Y110" s="22"/>
      <c r="Z110" s="22"/>
      <c r="AA110" s="22"/>
      <c r="AB110" s="32"/>
      <c r="AL110" s="48"/>
    </row>
    <row r="111" spans="21:38" x14ac:dyDescent="0.25">
      <c r="U111" s="22"/>
      <c r="V111" s="22"/>
      <c r="W111" s="22"/>
      <c r="X111" s="22"/>
      <c r="Y111" s="22"/>
      <c r="Z111" s="22"/>
      <c r="AA111" s="22"/>
      <c r="AB111" s="32"/>
      <c r="AL111" s="48"/>
    </row>
    <row r="112" spans="21:38" x14ac:dyDescent="0.25">
      <c r="U112" s="22"/>
      <c r="V112" s="22"/>
      <c r="W112" s="22"/>
      <c r="X112" s="22"/>
      <c r="Y112" s="22"/>
      <c r="Z112" s="22"/>
      <c r="AA112" s="22"/>
      <c r="AB112" s="32"/>
      <c r="AL112" s="48"/>
    </row>
    <row r="113" spans="21:38" x14ac:dyDescent="0.25">
      <c r="U113" s="22"/>
      <c r="V113" s="22"/>
      <c r="W113" s="22"/>
      <c r="X113" s="22"/>
      <c r="Y113" s="22"/>
      <c r="Z113" s="22"/>
      <c r="AA113" s="22"/>
      <c r="AB113" s="32"/>
      <c r="AL113" s="48"/>
    </row>
    <row r="114" spans="21:38" x14ac:dyDescent="0.25">
      <c r="U114" s="22"/>
      <c r="V114" s="22"/>
      <c r="W114" s="22"/>
      <c r="X114" s="22"/>
      <c r="Y114" s="22"/>
      <c r="Z114" s="22"/>
      <c r="AA114" s="22"/>
      <c r="AB114" s="32"/>
      <c r="AL114" s="48"/>
    </row>
    <row r="115" spans="21:38" x14ac:dyDescent="0.25">
      <c r="U115" s="22"/>
      <c r="V115" s="22"/>
      <c r="W115" s="22"/>
      <c r="X115" s="22"/>
      <c r="Y115" s="22"/>
      <c r="Z115" s="22"/>
      <c r="AA115" s="22"/>
      <c r="AB115" s="32"/>
      <c r="AL115" s="48"/>
    </row>
    <row r="116" spans="21:38" x14ac:dyDescent="0.25">
      <c r="U116" s="22"/>
      <c r="V116" s="22"/>
      <c r="W116" s="22"/>
      <c r="X116" s="22"/>
      <c r="Y116" s="22"/>
      <c r="Z116" s="22"/>
      <c r="AA116" s="22"/>
      <c r="AB116" s="32"/>
      <c r="AL116" s="48"/>
    </row>
    <row r="117" spans="21:38" x14ac:dyDescent="0.25">
      <c r="U117" s="22"/>
      <c r="V117" s="22"/>
      <c r="W117" s="22"/>
      <c r="X117" s="22"/>
      <c r="Y117" s="22"/>
      <c r="Z117" s="22"/>
      <c r="AA117" s="22"/>
      <c r="AB117" s="32"/>
      <c r="AL117" s="48"/>
    </row>
    <row r="118" spans="21:38" x14ac:dyDescent="0.25">
      <c r="U118" s="22"/>
      <c r="V118" s="22"/>
      <c r="W118" s="22"/>
      <c r="X118" s="22"/>
      <c r="Y118" s="22"/>
      <c r="Z118" s="22"/>
      <c r="AA118" s="22"/>
      <c r="AB118" s="32"/>
      <c r="AL118" s="48"/>
    </row>
    <row r="119" spans="21:38" x14ac:dyDescent="0.25">
      <c r="U119" s="22"/>
      <c r="V119" s="22"/>
      <c r="W119" s="22"/>
      <c r="X119" s="22"/>
      <c r="Y119" s="22"/>
      <c r="Z119" s="22"/>
      <c r="AA119" s="22"/>
      <c r="AB119" s="32"/>
      <c r="AL119" s="48"/>
    </row>
    <row r="120" spans="21:38" x14ac:dyDescent="0.25">
      <c r="U120" s="22"/>
      <c r="V120" s="22"/>
      <c r="W120" s="22"/>
      <c r="X120" s="22"/>
      <c r="Y120" s="22"/>
      <c r="Z120" s="22"/>
      <c r="AA120" s="22"/>
      <c r="AB120" s="32"/>
      <c r="AL120" s="48"/>
    </row>
    <row r="121" spans="21:38" x14ac:dyDescent="0.25">
      <c r="U121" s="22"/>
      <c r="V121" s="22"/>
      <c r="W121" s="22"/>
      <c r="X121" s="22"/>
      <c r="Y121" s="22"/>
      <c r="Z121" s="22"/>
      <c r="AA121" s="22"/>
      <c r="AB121" s="32"/>
      <c r="AL121" s="48"/>
    </row>
    <row r="122" spans="21:38" x14ac:dyDescent="0.25">
      <c r="U122" s="22"/>
      <c r="V122" s="22"/>
      <c r="W122" s="22"/>
      <c r="X122" s="22"/>
      <c r="Y122" s="22"/>
      <c r="Z122" s="22"/>
      <c r="AA122" s="22"/>
      <c r="AB122" s="32"/>
      <c r="AL122" s="48"/>
    </row>
    <row r="123" spans="21:38" x14ac:dyDescent="0.25">
      <c r="U123" s="22"/>
      <c r="V123" s="22"/>
      <c r="W123" s="22"/>
      <c r="X123" s="22"/>
      <c r="Y123" s="22"/>
      <c r="Z123" s="22"/>
      <c r="AA123" s="22"/>
      <c r="AB123" s="32"/>
      <c r="AL123" s="48"/>
    </row>
    <row r="124" spans="21:38" x14ac:dyDescent="0.25">
      <c r="U124" s="22"/>
      <c r="V124" s="22"/>
      <c r="W124" s="22"/>
      <c r="X124" s="22"/>
      <c r="Y124" s="22"/>
      <c r="Z124" s="22"/>
      <c r="AA124" s="22"/>
      <c r="AB124" s="32"/>
      <c r="AL124" s="48"/>
    </row>
    <row r="125" spans="21:38" x14ac:dyDescent="0.25">
      <c r="U125" s="22"/>
      <c r="V125" s="22"/>
      <c r="W125" s="22"/>
      <c r="X125" s="22"/>
      <c r="Y125" s="22"/>
      <c r="Z125" s="22"/>
      <c r="AA125" s="22"/>
      <c r="AB125" s="32"/>
      <c r="AL125" s="48"/>
    </row>
    <row r="126" spans="21:38" x14ac:dyDescent="0.25">
      <c r="U126" s="22"/>
      <c r="V126" s="22"/>
      <c r="W126" s="22"/>
      <c r="X126" s="22"/>
      <c r="Y126" s="22"/>
      <c r="Z126" s="22"/>
      <c r="AA126" s="22"/>
      <c r="AB126" s="32"/>
      <c r="AL126" s="48"/>
    </row>
    <row r="127" spans="21:38" x14ac:dyDescent="0.25">
      <c r="U127" s="22"/>
      <c r="V127" s="22"/>
      <c r="W127" s="22"/>
      <c r="X127" s="22"/>
      <c r="Y127" s="22"/>
      <c r="Z127" s="22"/>
      <c r="AA127" s="22"/>
      <c r="AB127" s="32"/>
      <c r="AL127" s="48"/>
    </row>
    <row r="128" spans="21:38" x14ac:dyDescent="0.25">
      <c r="U128" s="22"/>
      <c r="V128" s="22"/>
      <c r="W128" s="22"/>
      <c r="X128" s="22"/>
      <c r="Y128" s="22"/>
      <c r="Z128" s="22"/>
      <c r="AA128" s="22"/>
      <c r="AB128" s="32"/>
      <c r="AL128" s="48"/>
    </row>
    <row r="129" spans="21:38" x14ac:dyDescent="0.25">
      <c r="U129" s="22"/>
      <c r="V129" s="22"/>
      <c r="W129" s="22"/>
      <c r="X129" s="22"/>
      <c r="Y129" s="22"/>
      <c r="Z129" s="22"/>
      <c r="AA129" s="22"/>
      <c r="AB129" s="32"/>
      <c r="AL129" s="48"/>
    </row>
    <row r="130" spans="21:38" x14ac:dyDescent="0.25">
      <c r="U130" s="22"/>
      <c r="V130" s="22"/>
      <c r="W130" s="22"/>
      <c r="X130" s="22"/>
      <c r="Y130" s="22"/>
      <c r="Z130" s="22"/>
      <c r="AA130" s="22"/>
      <c r="AB130" s="32"/>
      <c r="AL130" s="48"/>
    </row>
    <row r="131" spans="21:38" x14ac:dyDescent="0.25">
      <c r="U131" s="22"/>
      <c r="V131" s="22"/>
      <c r="W131" s="22"/>
      <c r="X131" s="22"/>
      <c r="Y131" s="22"/>
      <c r="Z131" s="22"/>
      <c r="AA131" s="22"/>
      <c r="AB131" s="32"/>
      <c r="AL131" s="48"/>
    </row>
    <row r="132" spans="21:38" x14ac:dyDescent="0.25">
      <c r="U132" s="22"/>
      <c r="V132" s="22"/>
      <c r="W132" s="22"/>
      <c r="X132" s="22"/>
      <c r="Y132" s="22"/>
      <c r="Z132" s="22"/>
      <c r="AA132" s="22"/>
      <c r="AB132" s="32"/>
      <c r="AL132" s="48"/>
    </row>
    <row r="133" spans="21:38" x14ac:dyDescent="0.25">
      <c r="U133" s="22"/>
      <c r="V133" s="22"/>
      <c r="W133" s="22"/>
      <c r="X133" s="22"/>
      <c r="Y133" s="22"/>
      <c r="Z133" s="22"/>
      <c r="AA133" s="22"/>
      <c r="AB133" s="32"/>
      <c r="AL133" s="48"/>
    </row>
    <row r="134" spans="21:38" x14ac:dyDescent="0.25">
      <c r="U134" s="22"/>
      <c r="V134" s="22"/>
      <c r="W134" s="22"/>
      <c r="X134" s="22"/>
      <c r="Y134" s="22"/>
      <c r="Z134" s="22"/>
      <c r="AA134" s="22"/>
      <c r="AB134" s="32"/>
      <c r="AL134" s="48"/>
    </row>
    <row r="135" spans="21:38" x14ac:dyDescent="0.25">
      <c r="U135" s="22"/>
      <c r="V135" s="22"/>
      <c r="W135" s="22"/>
      <c r="X135" s="22"/>
      <c r="Y135" s="22"/>
      <c r="Z135" s="22"/>
      <c r="AA135" s="22"/>
      <c r="AB135" s="32"/>
      <c r="AL135" s="48"/>
    </row>
    <row r="136" spans="21:38" x14ac:dyDescent="0.25">
      <c r="U136" s="22"/>
      <c r="V136" s="22"/>
      <c r="W136" s="22"/>
      <c r="X136" s="22"/>
      <c r="Y136" s="22"/>
      <c r="Z136" s="22"/>
      <c r="AA136" s="22"/>
      <c r="AB136" s="32"/>
      <c r="AL136" s="48"/>
    </row>
    <row r="137" spans="21:38" x14ac:dyDescent="0.25">
      <c r="U137" s="22"/>
      <c r="V137" s="22"/>
      <c r="W137" s="22"/>
      <c r="X137" s="22"/>
      <c r="Y137" s="22"/>
      <c r="Z137" s="22"/>
      <c r="AA137" s="22"/>
      <c r="AB137" s="32"/>
      <c r="AL137" s="48"/>
    </row>
    <row r="138" spans="21:38" x14ac:dyDescent="0.25">
      <c r="U138" s="22"/>
      <c r="V138" s="22"/>
      <c r="W138" s="22"/>
      <c r="X138" s="22"/>
      <c r="Y138" s="22"/>
      <c r="Z138" s="22"/>
      <c r="AA138" s="22"/>
      <c r="AB138" s="32"/>
      <c r="AL138" s="48"/>
    </row>
    <row r="139" spans="21:38" x14ac:dyDescent="0.25">
      <c r="U139" s="22"/>
      <c r="V139" s="22"/>
      <c r="W139" s="22"/>
      <c r="X139" s="22"/>
      <c r="Y139" s="22"/>
      <c r="Z139" s="22"/>
      <c r="AA139" s="22"/>
      <c r="AB139" s="32"/>
      <c r="AL139" s="48"/>
    </row>
    <row r="140" spans="21:38" x14ac:dyDescent="0.25">
      <c r="U140" s="22"/>
      <c r="V140" s="22"/>
      <c r="W140" s="22"/>
      <c r="X140" s="22"/>
      <c r="Y140" s="22"/>
      <c r="Z140" s="22"/>
      <c r="AA140" s="22"/>
      <c r="AB140" s="32"/>
      <c r="AL140" s="48"/>
    </row>
    <row r="141" spans="21:38" x14ac:dyDescent="0.25">
      <c r="U141" s="22"/>
      <c r="V141" s="22"/>
      <c r="W141" s="22"/>
      <c r="X141" s="22"/>
      <c r="Y141" s="22"/>
      <c r="Z141" s="22"/>
      <c r="AA141" s="22"/>
      <c r="AB141" s="32"/>
      <c r="AL141" s="48"/>
    </row>
    <row r="142" spans="21:38" x14ac:dyDescent="0.25">
      <c r="U142" s="22"/>
      <c r="V142" s="22"/>
      <c r="W142" s="22"/>
      <c r="X142" s="22"/>
      <c r="Y142" s="22"/>
      <c r="Z142" s="22"/>
      <c r="AA142" s="22"/>
      <c r="AB142" s="32"/>
      <c r="AL142" s="48"/>
    </row>
    <row r="143" spans="21:38" x14ac:dyDescent="0.25">
      <c r="U143" s="22"/>
      <c r="V143" s="22"/>
      <c r="W143" s="22"/>
      <c r="X143" s="22"/>
      <c r="Y143" s="22"/>
      <c r="Z143" s="22"/>
      <c r="AA143" s="22"/>
      <c r="AB143" s="32"/>
      <c r="AL143" s="48"/>
    </row>
    <row r="144" spans="21:38" x14ac:dyDescent="0.25">
      <c r="U144" s="22"/>
      <c r="V144" s="22"/>
      <c r="W144" s="22"/>
      <c r="X144" s="22"/>
      <c r="Y144" s="22"/>
      <c r="Z144" s="22"/>
      <c r="AA144" s="22"/>
      <c r="AB144" s="32"/>
      <c r="AL144" s="48"/>
    </row>
    <row r="145" spans="21:38" x14ac:dyDescent="0.25">
      <c r="U145" s="22"/>
      <c r="V145" s="22"/>
      <c r="W145" s="22"/>
      <c r="X145" s="22"/>
      <c r="Y145" s="22"/>
      <c r="Z145" s="22"/>
      <c r="AA145" s="22"/>
      <c r="AB145" s="32"/>
      <c r="AL145" s="48"/>
    </row>
    <row r="146" spans="21:38" x14ac:dyDescent="0.25">
      <c r="U146" s="22"/>
      <c r="V146" s="22"/>
      <c r="W146" s="22"/>
      <c r="X146" s="22"/>
      <c r="Y146" s="22"/>
      <c r="Z146" s="22"/>
      <c r="AA146" s="22"/>
      <c r="AB146" s="32"/>
      <c r="AL146" s="48"/>
    </row>
    <row r="147" spans="21:38" x14ac:dyDescent="0.25">
      <c r="U147" s="22"/>
      <c r="V147" s="22"/>
      <c r="W147" s="22"/>
      <c r="X147" s="22"/>
      <c r="Y147" s="22"/>
      <c r="Z147" s="22"/>
      <c r="AA147" s="22"/>
      <c r="AB147" s="32"/>
      <c r="AL147" s="48"/>
    </row>
  </sheetData>
  <autoFilter ref="A2:AI73" xr:uid="{00000000-0009-0000-0000-000001000000}"/>
  <dataConsolidate/>
  <conditionalFormatting sqref="P3:P147">
    <cfRule type="containsText" dxfId="36" priority="15" operator="containsText" text="CAD">
      <formula>NOT(ISERROR(SEARCH("CAD",P3)))</formula>
    </cfRule>
  </conditionalFormatting>
  <dataValidations count="1">
    <dataValidation type="list" allowBlank="1" showInputMessage="1" showErrorMessage="1" sqref="T3:T147" xr:uid="{00000000-0002-0000-0100-000000000000}">
      <formula1>$AI$5:$AI$12</formula1>
    </dataValidation>
  </dataValidations>
  <pageMargins left="0.7" right="0.7" top="0.75" bottom="0.75" header="0.3" footer="0.3"/>
  <pageSetup scale="22" orientation="landscape" r:id="rId1"/>
  <headerFooter>
    <oddHeader>&amp;C&amp;A</oddHeader>
    <oddFooter>&amp;L&amp;F&amp;R&amp;T&amp;D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table!$F$5:$F$9</xm:f>
          </x14:formula1>
          <xm:sqref>T3:T147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I104"/>
  <sheetViews>
    <sheetView topLeftCell="P1" workbookViewId="0">
      <selection activeCell="P19" sqref="P19"/>
    </sheetView>
  </sheetViews>
  <sheetFormatPr defaultRowHeight="12.75" x14ac:dyDescent="0.2"/>
  <cols>
    <col min="1" max="2" width="20.42578125" style="1" bestFit="1" customWidth="1"/>
    <col min="3" max="3" width="8.7109375" style="1" customWidth="1"/>
    <col min="4" max="4" width="15.7109375" style="1" bestFit="1" customWidth="1"/>
    <col min="5" max="5" width="11.5703125" style="1" bestFit="1" customWidth="1"/>
    <col min="6" max="6" width="11.42578125" style="1" bestFit="1" customWidth="1"/>
    <col min="7" max="7" width="15.28515625" style="1" bestFit="1" customWidth="1"/>
    <col min="8" max="8" width="21.42578125" style="1" bestFit="1" customWidth="1"/>
    <col min="9" max="9" width="9.7109375" style="1" bestFit="1" customWidth="1"/>
    <col min="10" max="10" width="8.28515625" style="1" customWidth="1"/>
    <col min="11" max="11" width="23.28515625" style="1" bestFit="1" customWidth="1"/>
    <col min="12" max="12" width="26.140625" style="1" bestFit="1" customWidth="1"/>
    <col min="13" max="13" width="13.85546875" style="1" bestFit="1" customWidth="1"/>
    <col min="14" max="14" width="13.140625" style="1" bestFit="1" customWidth="1"/>
    <col min="15" max="15" width="19.7109375" style="1" bestFit="1" customWidth="1"/>
    <col min="16" max="16" width="18.28515625" style="1" bestFit="1" customWidth="1"/>
    <col min="17" max="17" width="27.5703125" style="1" bestFit="1" customWidth="1"/>
    <col min="18" max="18" width="28" style="1" bestFit="1" customWidth="1"/>
    <col min="19" max="19" width="24.28515625" style="1" bestFit="1" customWidth="1"/>
    <col min="20" max="20" width="22.42578125" style="1" bestFit="1" customWidth="1"/>
    <col min="21" max="21" width="15.85546875" style="1" bestFit="1" customWidth="1"/>
    <col min="22" max="22" width="12.140625" style="1" bestFit="1" customWidth="1"/>
    <col min="23" max="23" width="17" style="1" bestFit="1" customWidth="1"/>
    <col min="24" max="24" width="68.5703125" style="1" customWidth="1"/>
    <col min="25" max="25" width="24.28515625" style="1" bestFit="1" customWidth="1"/>
    <col min="26" max="26" width="19.85546875" style="1" bestFit="1" customWidth="1"/>
    <col min="27" max="27" width="26.28515625" style="1" bestFit="1" customWidth="1"/>
    <col min="28" max="28" width="11.42578125" style="1" bestFit="1" customWidth="1"/>
    <col min="29" max="29" width="36.5703125" style="1" bestFit="1" customWidth="1"/>
    <col min="30" max="30" width="21.85546875" style="1" bestFit="1" customWidth="1"/>
    <col min="31" max="31" width="26.42578125" style="1" bestFit="1" customWidth="1"/>
    <col min="32" max="32" width="25.28515625" style="1" bestFit="1" customWidth="1"/>
    <col min="33" max="33" width="26.42578125" style="1" bestFit="1" customWidth="1"/>
    <col min="34" max="34" width="23.140625" style="1" bestFit="1" customWidth="1"/>
    <col min="35" max="35" width="17.28515625" style="1" bestFit="1" customWidth="1"/>
    <col min="36" max="36" width="18.42578125" style="1" bestFit="1" customWidth="1"/>
    <col min="37" max="38" width="27.42578125" style="1" bestFit="1" customWidth="1"/>
    <col min="39" max="39" width="27.28515625" style="1" bestFit="1" customWidth="1"/>
    <col min="40" max="40" width="31.140625" style="1" bestFit="1" customWidth="1"/>
    <col min="41" max="41" width="13.85546875" style="1" bestFit="1" customWidth="1"/>
    <col min="42" max="42" width="17.85546875" style="1" bestFit="1" customWidth="1"/>
    <col min="43" max="43" width="15.140625" style="1" bestFit="1" customWidth="1"/>
    <col min="44" max="44" width="19" style="1" bestFit="1" customWidth="1"/>
    <col min="45" max="45" width="17" style="1" bestFit="1" customWidth="1"/>
    <col min="46" max="46" width="18" style="1" bestFit="1" customWidth="1"/>
    <col min="47" max="47" width="15.85546875" style="1" bestFit="1" customWidth="1"/>
    <col min="48" max="48" width="14.140625" style="1" bestFit="1" customWidth="1"/>
    <col min="49" max="49" width="14" style="1" bestFit="1" customWidth="1"/>
    <col min="50" max="50" width="23.42578125" style="1" bestFit="1" customWidth="1"/>
    <col min="51" max="52" width="19.85546875" style="1" bestFit="1" customWidth="1"/>
    <col min="53" max="53" width="20.140625" style="1" bestFit="1" customWidth="1"/>
    <col min="54" max="55" width="19.85546875" style="1" bestFit="1" customWidth="1"/>
    <col min="56" max="56" width="20.42578125" style="1" bestFit="1" customWidth="1"/>
    <col min="57" max="57" width="19.85546875" style="1" bestFit="1" customWidth="1"/>
    <col min="58" max="58" width="20.85546875" style="1" bestFit="1" customWidth="1"/>
    <col min="59" max="59" width="20.140625" style="1" bestFit="1" customWidth="1"/>
    <col min="60" max="60" width="19.7109375" style="1" bestFit="1" customWidth="1"/>
    <col min="61" max="62" width="20" style="1" bestFit="1" customWidth="1"/>
    <col min="63" max="63" width="33.140625" style="1" bestFit="1" customWidth="1"/>
    <col min="64" max="64" width="34.5703125" style="1" bestFit="1" customWidth="1"/>
    <col min="65" max="65" width="13.28515625" style="1" bestFit="1" customWidth="1"/>
    <col min="66" max="16384" width="9.140625" style="1"/>
  </cols>
  <sheetData>
    <row r="1" spans="1:65" x14ac:dyDescent="0.2">
      <c r="A1" s="39" t="s">
        <v>681</v>
      </c>
      <c r="B1" s="33" t="s">
        <v>682</v>
      </c>
    </row>
    <row r="2" spans="1:65" x14ac:dyDescent="0.2">
      <c r="A2" s="39" t="s">
        <v>683</v>
      </c>
      <c r="B2" s="2" t="s">
        <v>0</v>
      </c>
    </row>
    <row r="3" spans="1:65" x14ac:dyDescent="0.2">
      <c r="A3" s="39" t="s">
        <v>684</v>
      </c>
      <c r="B3" s="2" t="s">
        <v>814</v>
      </c>
    </row>
    <row r="4" spans="1:65" x14ac:dyDescent="0.2">
      <c r="A4" s="39" t="s">
        <v>685</v>
      </c>
      <c r="B4" s="2" t="s">
        <v>1</v>
      </c>
    </row>
    <row r="5" spans="1:65" x14ac:dyDescent="0.2">
      <c r="A5" s="39" t="s">
        <v>686</v>
      </c>
      <c r="B5" s="2" t="s">
        <v>815</v>
      </c>
    </row>
    <row r="6" spans="1:65" x14ac:dyDescent="0.2">
      <c r="A6" s="39" t="s">
        <v>687</v>
      </c>
      <c r="B6" s="2" t="s">
        <v>688</v>
      </c>
    </row>
    <row r="7" spans="1:65" x14ac:dyDescent="0.2">
      <c r="A7" s="39" t="s">
        <v>689</v>
      </c>
      <c r="B7" s="2" t="s">
        <v>816</v>
      </c>
    </row>
    <row r="8" spans="1:65" x14ac:dyDescent="0.2">
      <c r="A8" s="39" t="s">
        <v>690</v>
      </c>
      <c r="B8" s="2" t="s">
        <v>3</v>
      </c>
    </row>
    <row r="9" spans="1:65" x14ac:dyDescent="0.2">
      <c r="A9" s="39" t="s">
        <v>691</v>
      </c>
      <c r="B9" s="2" t="s">
        <v>3</v>
      </c>
    </row>
    <row r="10" spans="1:65" x14ac:dyDescent="0.2">
      <c r="A10" s="39" t="s">
        <v>692</v>
      </c>
      <c r="B10" s="2" t="s">
        <v>4</v>
      </c>
    </row>
    <row r="11" spans="1:65" s="34" customFormat="1" x14ac:dyDescent="0.2">
      <c r="A11" s="35"/>
    </row>
    <row r="12" spans="1:65" s="34" customFormat="1" x14ac:dyDescent="0.2">
      <c r="A12" s="88" t="s">
        <v>693</v>
      </c>
      <c r="B12" s="88"/>
      <c r="C12" s="88"/>
      <c r="D12" s="88"/>
      <c r="E12" s="88"/>
      <c r="F12" s="88"/>
      <c r="G12" s="88"/>
      <c r="H12" s="88"/>
      <c r="I12" s="88"/>
      <c r="J12" s="88"/>
      <c r="K12" s="88"/>
      <c r="L12" s="88"/>
      <c r="M12" s="88"/>
      <c r="N12" s="88"/>
      <c r="O12" s="88"/>
    </row>
    <row r="13" spans="1:65" s="34" customFormat="1" x14ac:dyDescent="0.2">
      <c r="A13" s="89" t="s">
        <v>694</v>
      </c>
      <c r="B13" s="89"/>
      <c r="C13" s="89"/>
    </row>
    <row r="14" spans="1:65" s="34" customFormat="1" x14ac:dyDescent="0.2">
      <c r="A14" s="89" t="s">
        <v>695</v>
      </c>
      <c r="B14" s="89"/>
      <c r="C14" s="89"/>
      <c r="D14" s="89"/>
      <c r="E14" s="89"/>
      <c r="F14" s="89"/>
      <c r="G14" s="89"/>
      <c r="H14" s="89"/>
      <c r="I14" s="89"/>
      <c r="J14" s="89"/>
    </row>
    <row r="15" spans="1:65" x14ac:dyDescent="0.2">
      <c r="A15" s="2"/>
    </row>
    <row r="16" spans="1:65" x14ac:dyDescent="0.2">
      <c r="A16" s="3" t="s">
        <v>5</v>
      </c>
      <c r="B16" s="3" t="s">
        <v>6</v>
      </c>
      <c r="C16" s="3" t="s">
        <v>7</v>
      </c>
      <c r="D16" s="3" t="s">
        <v>8</v>
      </c>
      <c r="E16" s="3" t="s">
        <v>9</v>
      </c>
      <c r="F16" s="3" t="s">
        <v>10</v>
      </c>
      <c r="G16" s="3" t="s">
        <v>11</v>
      </c>
      <c r="H16" s="3" t="s">
        <v>12</v>
      </c>
      <c r="I16" s="3" t="s">
        <v>13</v>
      </c>
      <c r="J16" s="3" t="s">
        <v>14</v>
      </c>
      <c r="K16" s="3" t="s">
        <v>15</v>
      </c>
      <c r="L16" s="3" t="s">
        <v>16</v>
      </c>
      <c r="M16" s="3" t="s">
        <v>17</v>
      </c>
      <c r="N16" s="3" t="s">
        <v>18</v>
      </c>
      <c r="O16" s="3" t="s">
        <v>19</v>
      </c>
      <c r="P16" s="4" t="s">
        <v>20</v>
      </c>
      <c r="Q16" s="4" t="s">
        <v>21</v>
      </c>
      <c r="R16" s="4" t="s">
        <v>22</v>
      </c>
      <c r="S16" s="5" t="s">
        <v>23</v>
      </c>
      <c r="T16" s="5" t="s">
        <v>24</v>
      </c>
      <c r="U16" s="5" t="s">
        <v>25</v>
      </c>
      <c r="V16" s="5" t="s">
        <v>26</v>
      </c>
      <c r="W16" s="5" t="s">
        <v>27</v>
      </c>
      <c r="X16" s="5" t="s">
        <v>28</v>
      </c>
      <c r="Y16" s="5" t="s">
        <v>29</v>
      </c>
      <c r="Z16" s="5" t="s">
        <v>30</v>
      </c>
      <c r="AA16" s="5" t="s">
        <v>31</v>
      </c>
      <c r="AB16" s="5" t="s">
        <v>32</v>
      </c>
      <c r="AC16" s="5" t="s">
        <v>33</v>
      </c>
      <c r="AD16" s="5" t="s">
        <v>34</v>
      </c>
      <c r="AE16" s="5" t="s">
        <v>35</v>
      </c>
      <c r="AF16" s="5" t="s">
        <v>36</v>
      </c>
      <c r="AG16" s="5" t="s">
        <v>37</v>
      </c>
      <c r="AH16" s="5" t="s">
        <v>38</v>
      </c>
      <c r="AI16" s="5" t="s">
        <v>39</v>
      </c>
      <c r="AJ16" s="5" t="s">
        <v>40</v>
      </c>
      <c r="AK16" s="5" t="s">
        <v>41</v>
      </c>
      <c r="AL16" s="5" t="s">
        <v>42</v>
      </c>
      <c r="AM16" s="5" t="s">
        <v>43</v>
      </c>
      <c r="AN16" s="5" t="s">
        <v>44</v>
      </c>
      <c r="AO16" s="3" t="s">
        <v>45</v>
      </c>
      <c r="AP16" s="3" t="s">
        <v>46</v>
      </c>
      <c r="AQ16" s="3" t="s">
        <v>47</v>
      </c>
      <c r="AR16" s="3" t="s">
        <v>48</v>
      </c>
      <c r="AS16" s="3" t="s">
        <v>49</v>
      </c>
      <c r="AT16" s="3" t="s">
        <v>50</v>
      </c>
      <c r="AU16" s="3" t="s">
        <v>51</v>
      </c>
      <c r="AV16" s="3" t="s">
        <v>52</v>
      </c>
      <c r="AW16" s="3" t="s">
        <v>53</v>
      </c>
      <c r="AX16" s="3" t="s">
        <v>54</v>
      </c>
      <c r="AY16" s="3" t="s">
        <v>55</v>
      </c>
      <c r="AZ16" s="3" t="s">
        <v>56</v>
      </c>
      <c r="BA16" s="3" t="s">
        <v>57</v>
      </c>
      <c r="BB16" s="3" t="s">
        <v>58</v>
      </c>
      <c r="BC16" s="3" t="s">
        <v>59</v>
      </c>
      <c r="BD16" s="3" t="s">
        <v>60</v>
      </c>
      <c r="BE16" s="3" t="s">
        <v>61</v>
      </c>
      <c r="BF16" s="3" t="s">
        <v>62</v>
      </c>
      <c r="BG16" s="3" t="s">
        <v>63</v>
      </c>
      <c r="BH16" s="3" t="s">
        <v>64</v>
      </c>
      <c r="BI16" s="3" t="s">
        <v>65</v>
      </c>
      <c r="BJ16" s="3" t="s">
        <v>66</v>
      </c>
      <c r="BK16" s="3" t="s">
        <v>67</v>
      </c>
      <c r="BL16" s="3" t="s">
        <v>68</v>
      </c>
      <c r="BM16" s="3" t="s">
        <v>69</v>
      </c>
    </row>
    <row r="17" spans="1:63" ht="15" x14ac:dyDescent="0.25">
      <c r="A17" s="56"/>
      <c r="B17" s="56"/>
      <c r="C17" s="56"/>
      <c r="G17" s="56"/>
      <c r="H17" s="56"/>
      <c r="I17" s="56"/>
      <c r="K17" s="56"/>
      <c r="L17" s="56"/>
      <c r="O17" s="56"/>
      <c r="Q17" s="56"/>
      <c r="T17" s="56"/>
      <c r="U17" s="84">
        <v>45362</v>
      </c>
      <c r="V17" t="s">
        <v>4284</v>
      </c>
      <c r="W17" t="s">
        <v>4284</v>
      </c>
      <c r="X17" t="s">
        <v>4284</v>
      </c>
      <c r="Y17" t="s">
        <v>4284</v>
      </c>
      <c r="Z17" t="s">
        <v>4284</v>
      </c>
      <c r="AA17" t="s">
        <v>4284</v>
      </c>
      <c r="AB17"/>
      <c r="AC17"/>
      <c r="AD17"/>
      <c r="AE17" s="56"/>
      <c r="AF17" s="56"/>
      <c r="AG17" s="56"/>
      <c r="AH17" s="56"/>
      <c r="AI17" s="56"/>
      <c r="AJ17" s="56"/>
      <c r="AK17" s="56"/>
      <c r="AL17" s="56"/>
      <c r="AN17" s="56"/>
      <c r="AO17" s="56"/>
      <c r="AP17">
        <v>27</v>
      </c>
      <c r="AQ17"/>
      <c r="AR17" s="58"/>
      <c r="AS17" s="58"/>
      <c r="AT17" s="60"/>
      <c r="AU17" s="60"/>
      <c r="AV17" s="60"/>
      <c r="AW17" s="60"/>
      <c r="AX17" s="60"/>
      <c r="AY17" s="60"/>
      <c r="AZ17" s="60"/>
      <c r="BA17" s="60"/>
      <c r="BB17" s="60"/>
      <c r="BC17" s="60"/>
      <c r="BD17" s="60"/>
      <c r="BE17" s="60"/>
      <c r="BF17" s="60"/>
      <c r="BG17" s="60"/>
      <c r="BH17" s="60"/>
      <c r="BI17" s="60"/>
      <c r="BJ17" s="61"/>
      <c r="BK17" s="2"/>
    </row>
    <row r="18" spans="1:63" s="83" customFormat="1" ht="15" x14ac:dyDescent="0.25">
      <c r="A18" s="77"/>
      <c r="B18" s="77"/>
      <c r="C18" s="77"/>
      <c r="D18"/>
      <c r="E18"/>
      <c r="F18"/>
      <c r="G18" s="77"/>
      <c r="H18" s="77"/>
      <c r="I18" s="77"/>
      <c r="J18"/>
      <c r="K18" s="77"/>
      <c r="L18" s="77"/>
      <c r="M18"/>
      <c r="N18"/>
      <c r="O18" s="77"/>
      <c r="P18"/>
      <c r="Q18" s="77"/>
      <c r="R18"/>
      <c r="S18"/>
      <c r="T18" s="77"/>
      <c r="U18" s="84">
        <v>45366</v>
      </c>
      <c r="V18" t="s">
        <v>4281</v>
      </c>
      <c r="W18" t="s">
        <v>4281</v>
      </c>
      <c r="X18" t="s">
        <v>4281</v>
      </c>
      <c r="Y18" t="s">
        <v>4281</v>
      </c>
      <c r="Z18" t="s">
        <v>4281</v>
      </c>
      <c r="AA18" t="s">
        <v>4281</v>
      </c>
      <c r="AB18"/>
      <c r="AC18"/>
      <c r="AD18"/>
      <c r="AE18"/>
      <c r="AF18"/>
      <c r="AG18"/>
      <c r="AH18" s="77"/>
      <c r="AI18" s="77"/>
      <c r="AJ18" s="77"/>
      <c r="AK18" s="77"/>
      <c r="AL18" s="77"/>
      <c r="AM18"/>
      <c r="AN18" s="77"/>
      <c r="AO18" s="77"/>
      <c r="AP18">
        <v>182.78</v>
      </c>
      <c r="AQ18" s="80"/>
      <c r="AR18" s="78"/>
      <c r="AS18" s="78"/>
      <c r="AT18" s="80"/>
      <c r="AU18" s="80"/>
      <c r="AV18" s="80"/>
      <c r="AW18" s="80"/>
      <c r="AX18" s="80"/>
      <c r="AY18" s="80"/>
      <c r="AZ18" s="80"/>
      <c r="BA18" s="80"/>
      <c r="BB18" s="80"/>
      <c r="BC18" s="80"/>
      <c r="BD18" s="80"/>
      <c r="BE18" s="80"/>
      <c r="BF18" s="80"/>
      <c r="BG18" s="80"/>
      <c r="BH18" s="80"/>
      <c r="BI18" s="80"/>
      <c r="BJ18" s="81"/>
      <c r="BK18" s="82"/>
    </row>
    <row r="19" spans="1:63" s="83" customFormat="1" ht="15" x14ac:dyDescent="0.25">
      <c r="A19" s="77"/>
      <c r="B19" s="77"/>
      <c r="C19" s="77"/>
      <c r="D19"/>
      <c r="E19"/>
      <c r="F19"/>
      <c r="G19" s="77"/>
      <c r="H19" s="77"/>
      <c r="I19" s="77"/>
      <c r="J19"/>
      <c r="K19" s="77"/>
      <c r="L19" s="77"/>
      <c r="M19"/>
      <c r="N19"/>
      <c r="O19" s="77"/>
      <c r="P19"/>
      <c r="Q19" s="77"/>
      <c r="R19"/>
      <c r="S19"/>
      <c r="T19" s="77"/>
      <c r="U19" s="84">
        <v>45342</v>
      </c>
      <c r="V19" t="s">
        <v>4285</v>
      </c>
      <c r="W19" t="s">
        <v>4285</v>
      </c>
      <c r="X19" t="s">
        <v>4285</v>
      </c>
      <c r="Y19" t="s">
        <v>4285</v>
      </c>
      <c r="Z19" t="s">
        <v>4285</v>
      </c>
      <c r="AA19" t="s">
        <v>4285</v>
      </c>
      <c r="AB19" s="77"/>
      <c r="AC19" s="77"/>
      <c r="AD19"/>
      <c r="AE19" s="77"/>
      <c r="AF19" s="77"/>
      <c r="AG19" s="77"/>
      <c r="AH19" s="77"/>
      <c r="AI19" s="77"/>
      <c r="AJ19" s="77"/>
      <c r="AK19" s="77"/>
      <c r="AL19" s="77"/>
      <c r="AM19"/>
      <c r="AN19" s="77"/>
      <c r="AO19" s="77"/>
      <c r="AP19">
        <v>154.16999999999999</v>
      </c>
      <c r="AQ19" s="80"/>
      <c r="AR19" s="78"/>
      <c r="AS19" s="78"/>
      <c r="AT19" s="80"/>
      <c r="AU19" s="80"/>
      <c r="AV19" s="80"/>
      <c r="AW19" s="80"/>
      <c r="AX19" s="80"/>
      <c r="AY19" s="80"/>
      <c r="AZ19" s="80"/>
      <c r="BA19" s="80"/>
      <c r="BB19" s="80"/>
      <c r="BC19" s="80"/>
      <c r="BD19" s="80"/>
      <c r="BE19" s="80"/>
      <c r="BF19" s="80"/>
      <c r="BG19" s="80"/>
      <c r="BH19" s="80"/>
      <c r="BI19" s="80"/>
      <c r="BJ19" s="81"/>
      <c r="BK19" s="82"/>
    </row>
    <row r="20" spans="1:63" s="83" customFormat="1" ht="15" x14ac:dyDescent="0.25">
      <c r="A20" s="77"/>
      <c r="B20" s="77"/>
      <c r="C20" s="77"/>
      <c r="D20"/>
      <c r="E20"/>
      <c r="F20"/>
      <c r="G20" s="77"/>
      <c r="H20" s="77"/>
      <c r="I20" s="77"/>
      <c r="J20"/>
      <c r="K20" s="77"/>
      <c r="L20" s="77"/>
      <c r="M20"/>
      <c r="N20"/>
      <c r="O20" s="77"/>
      <c r="P20"/>
      <c r="Q20" s="77"/>
      <c r="R20"/>
      <c r="S20"/>
      <c r="T20" s="77"/>
      <c r="U20" s="84"/>
      <c r="V20"/>
      <c r="W20"/>
      <c r="X20"/>
      <c r="Y20"/>
      <c r="Z20"/>
      <c r="AA20" s="77"/>
      <c r="AB20" s="77"/>
      <c r="AC20" s="77"/>
      <c r="AD20"/>
      <c r="AE20" s="77"/>
      <c r="AF20" s="77"/>
      <c r="AG20"/>
      <c r="AH20" s="77"/>
      <c r="AI20" s="77"/>
      <c r="AJ20" s="77"/>
      <c r="AK20" s="77"/>
      <c r="AL20" s="77"/>
      <c r="AM20"/>
      <c r="AN20" s="77"/>
      <c r="AO20" s="77"/>
      <c r="AP20"/>
      <c r="AQ20" s="80"/>
      <c r="AR20" s="78"/>
      <c r="AS20" s="78"/>
      <c r="AT20" s="80"/>
      <c r="AU20" s="80"/>
      <c r="AV20" s="80"/>
      <c r="AW20" s="80"/>
      <c r="AX20" s="80"/>
      <c r="AY20" s="80"/>
      <c r="AZ20" s="80"/>
      <c r="BA20" s="80"/>
      <c r="BB20" s="80"/>
      <c r="BC20" s="80"/>
      <c r="BD20" s="80"/>
      <c r="BE20" s="80"/>
      <c r="BF20" s="80"/>
      <c r="BG20" s="80"/>
      <c r="BH20" s="80"/>
      <c r="BI20" s="80"/>
      <c r="BJ20" s="81"/>
      <c r="BK20" s="82"/>
    </row>
    <row r="21" spans="1:63" s="83" customFormat="1" ht="15" x14ac:dyDescent="0.25">
      <c r="A21" s="77"/>
      <c r="B21" s="77"/>
      <c r="C21" s="77"/>
      <c r="D21"/>
      <c r="E21"/>
      <c r="F21"/>
      <c r="G21" s="77"/>
      <c r="H21" s="77"/>
      <c r="I21" s="77"/>
      <c r="J21"/>
      <c r="K21" s="77"/>
      <c r="L21" s="77"/>
      <c r="M21"/>
      <c r="N21"/>
      <c r="O21" s="77"/>
      <c r="P21"/>
      <c r="Q21" s="77"/>
      <c r="R21"/>
      <c r="S21"/>
      <c r="T21" s="77"/>
      <c r="U21" s="84"/>
      <c r="V21"/>
      <c r="W21"/>
      <c r="X21"/>
      <c r="Y21"/>
      <c r="Z21" s="77"/>
      <c r="AA21" s="77"/>
      <c r="AB21" s="77"/>
      <c r="AC21" s="77"/>
      <c r="AD21"/>
      <c r="AE21" s="77"/>
      <c r="AF21" s="77"/>
      <c r="AG21" s="77"/>
      <c r="AH21" s="77"/>
      <c r="AI21" s="77"/>
      <c r="AJ21" s="77"/>
      <c r="AK21" s="77"/>
      <c r="AL21" s="77"/>
      <c r="AM21"/>
      <c r="AN21" s="77"/>
      <c r="AO21" s="77"/>
      <c r="AP21"/>
      <c r="AQ21" s="80"/>
      <c r="AR21" s="78"/>
      <c r="AS21" s="78"/>
      <c r="AT21" s="80"/>
      <c r="AU21" s="80"/>
      <c r="AV21" s="80"/>
      <c r="AW21" s="80"/>
      <c r="AX21" s="80"/>
      <c r="AY21" s="80"/>
      <c r="AZ21" s="80"/>
      <c r="BA21" s="80"/>
      <c r="BB21" s="80"/>
      <c r="BC21" s="80"/>
      <c r="BD21" s="80"/>
      <c r="BE21" s="80"/>
      <c r="BF21" s="80"/>
      <c r="BG21" s="80"/>
      <c r="BH21" s="80"/>
      <c r="BI21" s="80"/>
      <c r="BJ21" s="81"/>
      <c r="BK21" s="82"/>
    </row>
    <row r="22" spans="1:63" s="83" customFormat="1" ht="15" x14ac:dyDescent="0.25">
      <c r="A22" s="77"/>
      <c r="B22" s="77"/>
      <c r="C22" s="77"/>
      <c r="D22"/>
      <c r="E22"/>
      <c r="F22"/>
      <c r="G22" s="77"/>
      <c r="H22" s="77"/>
      <c r="I22" s="77"/>
      <c r="J22"/>
      <c r="K22" s="77"/>
      <c r="L22" s="77"/>
      <c r="M22"/>
      <c r="N22"/>
      <c r="O22" s="77"/>
      <c r="P22"/>
      <c r="Q22" s="77"/>
      <c r="R22"/>
      <c r="S22"/>
      <c r="T22" s="77"/>
      <c r="U22" s="84"/>
      <c r="V22"/>
      <c r="W22"/>
      <c r="X22"/>
      <c r="Y22"/>
      <c r="Z22" s="77"/>
      <c r="AA22" s="77"/>
      <c r="AB22" s="77"/>
      <c r="AC22" s="77"/>
      <c r="AD22"/>
      <c r="AE22" s="77"/>
      <c r="AF22" s="77"/>
      <c r="AG22"/>
      <c r="AH22" s="77"/>
      <c r="AI22" s="77"/>
      <c r="AJ22" s="77"/>
      <c r="AK22" s="77"/>
      <c r="AL22" s="77"/>
      <c r="AM22"/>
      <c r="AN22" s="77"/>
      <c r="AO22" s="77"/>
      <c r="AP22"/>
      <c r="AQ22" s="80"/>
      <c r="AR22" s="78"/>
      <c r="AS22" s="78"/>
      <c r="AT22" s="80"/>
      <c r="AU22" s="80"/>
      <c r="AV22" s="80"/>
      <c r="AW22" s="80"/>
      <c r="AX22" s="80"/>
      <c r="AY22" s="80"/>
      <c r="AZ22" s="80"/>
      <c r="BA22" s="80"/>
      <c r="BB22" s="80"/>
      <c r="BC22" s="80"/>
      <c r="BD22" s="80"/>
      <c r="BE22" s="80"/>
      <c r="BF22" s="80"/>
      <c r="BG22" s="80"/>
      <c r="BH22" s="80"/>
      <c r="BI22" s="80"/>
      <c r="BJ22" s="81"/>
      <c r="BK22" s="82"/>
    </row>
    <row r="23" spans="1:63" s="83" customFormat="1" ht="15" x14ac:dyDescent="0.25">
      <c r="A23" s="77"/>
      <c r="B23" s="77"/>
      <c r="C23" s="77"/>
      <c r="D23"/>
      <c r="E23"/>
      <c r="F23"/>
      <c r="G23" s="77"/>
      <c r="H23" s="77"/>
      <c r="I23" s="77"/>
      <c r="J23"/>
      <c r="K23" s="77"/>
      <c r="L23" s="77"/>
      <c r="M23"/>
      <c r="N23"/>
      <c r="O23" s="77"/>
      <c r="P23"/>
      <c r="Q23" s="77"/>
      <c r="R23"/>
      <c r="S23"/>
      <c r="T23" s="77"/>
      <c r="U23" s="84"/>
      <c r="V23"/>
      <c r="W23"/>
      <c r="X23"/>
      <c r="Y23"/>
      <c r="Z23" s="77"/>
      <c r="AA23" s="77"/>
      <c r="AB23" s="77"/>
      <c r="AC23" s="77"/>
      <c r="AD23"/>
      <c r="AE23" s="77"/>
      <c r="AF23" s="77"/>
      <c r="AG23" s="77"/>
      <c r="AH23" s="77"/>
      <c r="AI23" s="77"/>
      <c r="AJ23" s="77"/>
      <c r="AK23" s="77"/>
      <c r="AL23" s="77"/>
      <c r="AM23"/>
      <c r="AN23" s="77"/>
      <c r="AO23" s="77"/>
      <c r="AP23"/>
      <c r="AQ23" s="80"/>
      <c r="AR23" s="78"/>
      <c r="AS23" s="78"/>
      <c r="AT23" s="80"/>
      <c r="AU23" s="80"/>
      <c r="AV23" s="80"/>
      <c r="AW23" s="80"/>
      <c r="AX23" s="80"/>
      <c r="AY23" s="80"/>
      <c r="AZ23" s="80"/>
      <c r="BA23" s="80"/>
      <c r="BB23" s="80"/>
      <c r="BC23" s="80"/>
      <c r="BD23" s="80"/>
      <c r="BE23" s="80"/>
      <c r="BF23" s="80"/>
      <c r="BG23" s="80"/>
      <c r="BH23" s="80"/>
      <c r="BI23" s="80"/>
      <c r="BJ23" s="81"/>
      <c r="BK23" s="82"/>
    </row>
    <row r="24" spans="1:63" s="83" customFormat="1" ht="15" x14ac:dyDescent="0.25">
      <c r="A24" s="77"/>
      <c r="B24" s="77"/>
      <c r="C24" s="77"/>
      <c r="D24"/>
      <c r="E24"/>
      <c r="F24"/>
      <c r="G24" s="77"/>
      <c r="H24" s="77"/>
      <c r="I24" s="77"/>
      <c r="J24"/>
      <c r="K24" s="77"/>
      <c r="L24" s="77"/>
      <c r="M24"/>
      <c r="N24"/>
      <c r="O24" s="77"/>
      <c r="P24"/>
      <c r="Q24" s="77"/>
      <c r="R24"/>
      <c r="S24"/>
      <c r="T24" s="77"/>
      <c r="U24" s="84"/>
      <c r="V24"/>
      <c r="W24"/>
      <c r="X24" s="79"/>
      <c r="Y24" s="77"/>
      <c r="Z24" s="77"/>
      <c r="AA24" s="77"/>
      <c r="AB24" s="77"/>
      <c r="AC24" s="77"/>
      <c r="AD24"/>
      <c r="AE24" s="77"/>
      <c r="AF24" s="77"/>
      <c r="AG24" s="77"/>
      <c r="AH24" s="77"/>
      <c r="AI24" s="77"/>
      <c r="AJ24" s="77"/>
      <c r="AK24" s="77"/>
      <c r="AL24" s="77"/>
      <c r="AM24"/>
      <c r="AN24" s="77"/>
      <c r="AO24" s="77"/>
      <c r="AP24"/>
      <c r="AQ24" s="80"/>
      <c r="AR24" s="78"/>
      <c r="AS24" s="78"/>
      <c r="AT24" s="80"/>
      <c r="AU24" s="80"/>
      <c r="AV24" s="80"/>
      <c r="AW24" s="80"/>
      <c r="AX24" s="80"/>
      <c r="AY24" s="80"/>
      <c r="AZ24" s="80"/>
      <c r="BA24" s="80"/>
      <c r="BB24" s="80"/>
      <c r="BC24" s="80"/>
      <c r="BD24" s="80"/>
      <c r="BE24" s="80"/>
      <c r="BF24" s="80"/>
      <c r="BG24" s="80"/>
      <c r="BH24" s="80"/>
      <c r="BI24" s="80"/>
      <c r="BJ24" s="81"/>
      <c r="BK24" s="82"/>
    </row>
    <row r="25" spans="1:63" s="83" customFormat="1" ht="15" x14ac:dyDescent="0.25">
      <c r="A25" s="77"/>
      <c r="B25" s="77"/>
      <c r="C25" s="77"/>
      <c r="D25"/>
      <c r="E25"/>
      <c r="F25"/>
      <c r="G25" s="77"/>
      <c r="H25" s="77"/>
      <c r="I25" s="77"/>
      <c r="J25"/>
      <c r="K25" s="77"/>
      <c r="L25" s="77"/>
      <c r="M25"/>
      <c r="N25"/>
      <c r="O25" s="77"/>
      <c r="P25"/>
      <c r="Q25" s="77"/>
      <c r="R25"/>
      <c r="S25"/>
      <c r="T25" s="77"/>
      <c r="U25" s="84"/>
      <c r="V25"/>
      <c r="W25"/>
      <c r="X25" s="79"/>
      <c r="Y25" s="77"/>
      <c r="Z25" s="77"/>
      <c r="AA25" s="77"/>
      <c r="AB25" s="77"/>
      <c r="AC25" s="77"/>
      <c r="AD25"/>
      <c r="AE25" s="77"/>
      <c r="AF25" s="77"/>
      <c r="AG25" s="77"/>
      <c r="AH25" s="77"/>
      <c r="AI25" s="77"/>
      <c r="AJ25" s="77"/>
      <c r="AK25" s="77"/>
      <c r="AL25" s="77"/>
      <c r="AM25"/>
      <c r="AN25" s="77"/>
      <c r="AO25" s="77"/>
      <c r="AP25"/>
      <c r="AQ25" s="80"/>
      <c r="AR25" s="78"/>
      <c r="AS25" s="78"/>
      <c r="AT25" s="80"/>
      <c r="AU25" s="80"/>
      <c r="AV25" s="80"/>
      <c r="AW25" s="80"/>
      <c r="AX25" s="80"/>
      <c r="AY25" s="80"/>
      <c r="AZ25" s="80"/>
      <c r="BA25" s="80"/>
      <c r="BB25" s="80"/>
      <c r="BC25" s="80"/>
      <c r="BD25" s="80"/>
      <c r="BE25" s="80"/>
      <c r="BF25" s="80"/>
      <c r="BG25" s="80"/>
      <c r="BH25" s="80"/>
      <c r="BI25" s="80"/>
      <c r="BJ25" s="81"/>
      <c r="BK25" s="82"/>
    </row>
    <row r="26" spans="1:63" s="83" customFormat="1" ht="15" x14ac:dyDescent="0.25">
      <c r="A26" s="77"/>
      <c r="B26" s="77"/>
      <c r="C26" s="77"/>
      <c r="D26"/>
      <c r="E26"/>
      <c r="F26"/>
      <c r="G26" s="77"/>
      <c r="H26" s="77"/>
      <c r="I26" s="77"/>
      <c r="J26"/>
      <c r="K26" s="77"/>
      <c r="L26" s="77"/>
      <c r="M26"/>
      <c r="N26"/>
      <c r="O26" s="77"/>
      <c r="P26"/>
      <c r="Q26" s="77"/>
      <c r="R26"/>
      <c r="S26"/>
      <c r="T26" s="77"/>
      <c r="U26" s="84"/>
      <c r="V26"/>
      <c r="W26"/>
      <c r="X26" s="79"/>
      <c r="Y26" s="77"/>
      <c r="Z26" s="77"/>
      <c r="AA26" s="77"/>
      <c r="AB26" s="77"/>
      <c r="AC26" s="77"/>
      <c r="AD26"/>
      <c r="AE26" s="77"/>
      <c r="AF26" s="77"/>
      <c r="AG26" s="77"/>
      <c r="AH26" s="77"/>
      <c r="AI26" s="77"/>
      <c r="AJ26" s="77"/>
      <c r="AK26" s="77"/>
      <c r="AL26" s="77"/>
      <c r="AM26"/>
      <c r="AN26" s="77"/>
      <c r="AO26" s="77"/>
      <c r="AP26"/>
      <c r="AQ26" s="80"/>
      <c r="AR26" s="78"/>
      <c r="AS26" s="78"/>
      <c r="AT26" s="80"/>
      <c r="AU26" s="80"/>
      <c r="AV26" s="80"/>
      <c r="AW26" s="80"/>
      <c r="AX26" s="80"/>
      <c r="AY26" s="80"/>
      <c r="AZ26" s="80"/>
      <c r="BA26" s="80"/>
      <c r="BB26" s="80"/>
      <c r="BC26" s="80"/>
      <c r="BD26" s="80"/>
      <c r="BE26" s="80"/>
      <c r="BF26" s="80"/>
      <c r="BG26" s="80"/>
      <c r="BH26" s="80"/>
      <c r="BI26" s="80"/>
      <c r="BJ26" s="81"/>
      <c r="BK26" s="82"/>
    </row>
    <row r="27" spans="1:63" s="83" customFormat="1" ht="15" x14ac:dyDescent="0.25">
      <c r="A27" s="77"/>
      <c r="B27" s="77"/>
      <c r="C27" s="77"/>
      <c r="D27"/>
      <c r="E27"/>
      <c r="F27"/>
      <c r="G27" s="77"/>
      <c r="H27" s="77"/>
      <c r="I27" s="77"/>
      <c r="J27"/>
      <c r="K27" s="77"/>
      <c r="L27" s="77"/>
      <c r="M27"/>
      <c r="N27"/>
      <c r="O27" s="77"/>
      <c r="P27"/>
      <c r="Q27" s="77"/>
      <c r="R27"/>
      <c r="S27"/>
      <c r="T27" s="77"/>
      <c r="U27" s="84"/>
      <c r="V27"/>
      <c r="W27"/>
      <c r="X27" s="79"/>
      <c r="Y27" s="77"/>
      <c r="Z27" s="77"/>
      <c r="AA27" s="77"/>
      <c r="AB27" s="77"/>
      <c r="AC27" s="77"/>
      <c r="AD27"/>
      <c r="AE27" s="77"/>
      <c r="AF27" s="77"/>
      <c r="AG27" s="77"/>
      <c r="AH27" s="77"/>
      <c r="AI27" s="77"/>
      <c r="AJ27" s="77"/>
      <c r="AK27" s="77"/>
      <c r="AL27" s="77"/>
      <c r="AM27"/>
      <c r="AN27" s="77"/>
      <c r="AO27" s="77"/>
      <c r="AP27"/>
      <c r="AQ27" s="80"/>
      <c r="AR27" s="78"/>
      <c r="AS27" s="78"/>
      <c r="AT27" s="80"/>
      <c r="AU27" s="80"/>
      <c r="AV27" s="80"/>
      <c r="AW27" s="80"/>
      <c r="AX27" s="80"/>
      <c r="AY27" s="80"/>
      <c r="AZ27" s="80"/>
      <c r="BA27" s="80"/>
      <c r="BB27" s="80"/>
      <c r="BC27" s="80"/>
      <c r="BD27" s="80"/>
      <c r="BE27" s="80"/>
      <c r="BF27" s="80"/>
      <c r="BG27" s="80"/>
      <c r="BH27" s="80"/>
      <c r="BI27" s="80"/>
      <c r="BJ27" s="81"/>
      <c r="BK27" s="82"/>
    </row>
    <row r="28" spans="1:63" s="83" customFormat="1" ht="15" x14ac:dyDescent="0.25">
      <c r="A28" s="77"/>
      <c r="B28" s="77"/>
      <c r="C28" s="77"/>
      <c r="D28"/>
      <c r="E28"/>
      <c r="F28"/>
      <c r="G28" s="77"/>
      <c r="H28" s="77"/>
      <c r="I28" s="77"/>
      <c r="J28"/>
      <c r="K28" s="77"/>
      <c r="L28" s="77"/>
      <c r="M28"/>
      <c r="N28"/>
      <c r="O28" s="77"/>
      <c r="P28"/>
      <c r="Q28" s="77"/>
      <c r="R28"/>
      <c r="S28"/>
      <c r="T28" s="77"/>
      <c r="U28" s="84"/>
      <c r="V28"/>
      <c r="W28"/>
      <c r="X28" s="79"/>
      <c r="Y28" s="77"/>
      <c r="Z28" s="77"/>
      <c r="AA28" s="77"/>
      <c r="AB28" s="77"/>
      <c r="AC28" s="77"/>
      <c r="AD28"/>
      <c r="AE28" s="77"/>
      <c r="AF28" s="77"/>
      <c r="AG28" s="77"/>
      <c r="AH28" s="77"/>
      <c r="AI28" s="77"/>
      <c r="AJ28" s="77"/>
      <c r="AK28" s="77"/>
      <c r="AL28" s="77"/>
      <c r="AM28"/>
      <c r="AN28" s="77"/>
      <c r="AO28" s="77"/>
      <c r="AP28"/>
      <c r="AQ28" s="80"/>
      <c r="AR28" s="78"/>
      <c r="AS28" s="78"/>
      <c r="AT28" s="80"/>
      <c r="AU28" s="80"/>
      <c r="AV28" s="80"/>
      <c r="AW28" s="80"/>
      <c r="AX28" s="80"/>
      <c r="AY28" s="80"/>
      <c r="AZ28" s="80"/>
      <c r="BA28" s="80"/>
      <c r="BB28" s="80"/>
      <c r="BC28" s="80"/>
      <c r="BD28" s="80"/>
      <c r="BE28" s="80"/>
      <c r="BF28" s="80"/>
      <c r="BG28" s="80"/>
      <c r="BH28" s="80"/>
      <c r="BI28" s="80"/>
      <c r="BJ28" s="81"/>
      <c r="BK28" s="82"/>
    </row>
    <row r="29" spans="1:63" s="83" customFormat="1" ht="15" x14ac:dyDescent="0.25">
      <c r="A29" s="77"/>
      <c r="B29" s="77"/>
      <c r="C29" s="77"/>
      <c r="D29"/>
      <c r="E29"/>
      <c r="F29"/>
      <c r="G29" s="77"/>
      <c r="H29" s="77"/>
      <c r="I29" s="77"/>
      <c r="J29"/>
      <c r="K29" s="77"/>
      <c r="L29" s="77"/>
      <c r="M29"/>
      <c r="N29"/>
      <c r="O29" s="77"/>
      <c r="P29"/>
      <c r="Q29" s="77"/>
      <c r="R29"/>
      <c r="S29"/>
      <c r="T29" s="77"/>
      <c r="U29" s="84"/>
      <c r="V29"/>
      <c r="W29"/>
      <c r="X29" s="79"/>
      <c r="Y29" s="77"/>
      <c r="Z29" s="77"/>
      <c r="AA29" s="77"/>
      <c r="AB29" s="77"/>
      <c r="AC29" s="77"/>
      <c r="AD29"/>
      <c r="AE29" s="77"/>
      <c r="AF29" s="77"/>
      <c r="AG29"/>
      <c r="AH29" s="77"/>
      <c r="AI29" s="77"/>
      <c r="AJ29" s="77"/>
      <c r="AK29" s="77"/>
      <c r="AL29" s="77"/>
      <c r="AM29"/>
      <c r="AN29" s="77"/>
      <c r="AO29" s="77"/>
      <c r="AP29"/>
      <c r="AQ29" s="80"/>
      <c r="AR29" s="78"/>
      <c r="AS29" s="78"/>
      <c r="AT29" s="80"/>
      <c r="AU29" s="80"/>
      <c r="AV29" s="80"/>
      <c r="AW29" s="80"/>
      <c r="AX29" s="80"/>
      <c r="AY29" s="80"/>
      <c r="AZ29" s="80"/>
      <c r="BA29" s="80"/>
      <c r="BB29" s="80"/>
      <c r="BC29" s="80"/>
      <c r="BD29" s="80"/>
      <c r="BE29" s="80"/>
      <c r="BF29" s="80"/>
      <c r="BG29" s="80"/>
      <c r="BH29" s="80"/>
      <c r="BI29" s="80"/>
      <c r="BJ29" s="81"/>
      <c r="BK29" s="82"/>
    </row>
    <row r="30" spans="1:63" s="83" customFormat="1" ht="15" x14ac:dyDescent="0.25">
      <c r="A30" s="77"/>
      <c r="B30" s="77"/>
      <c r="C30" s="77"/>
      <c r="D30"/>
      <c r="E30"/>
      <c r="F30"/>
      <c r="G30" s="77"/>
      <c r="H30" s="77"/>
      <c r="I30" s="77"/>
      <c r="J30"/>
      <c r="K30" s="77"/>
      <c r="L30" s="77"/>
      <c r="M30"/>
      <c r="N30"/>
      <c r="O30" s="77"/>
      <c r="P30"/>
      <c r="Q30" s="77"/>
      <c r="R30"/>
      <c r="S30"/>
      <c r="T30" s="77"/>
      <c r="U30" s="84"/>
      <c r="V30"/>
      <c r="W30"/>
      <c r="X30" s="79"/>
      <c r="Y30" s="77"/>
      <c r="Z30" s="77"/>
      <c r="AA30" s="77"/>
      <c r="AB30" s="77"/>
      <c r="AC30" s="77"/>
      <c r="AD30"/>
      <c r="AE30" s="77"/>
      <c r="AF30" s="77"/>
      <c r="AG30" s="77"/>
      <c r="AH30" s="77"/>
      <c r="AI30" s="77"/>
      <c r="AJ30" s="77"/>
      <c r="AK30" s="77"/>
      <c r="AL30" s="77"/>
      <c r="AM30"/>
      <c r="AN30" s="77"/>
      <c r="AO30" s="77"/>
      <c r="AP30"/>
      <c r="AQ30" s="80"/>
      <c r="AR30" s="78"/>
      <c r="AS30" s="78"/>
      <c r="AT30" s="80"/>
      <c r="AU30" s="80"/>
      <c r="AV30" s="80"/>
      <c r="AW30" s="80"/>
      <c r="AX30" s="80"/>
      <c r="AY30" s="80"/>
      <c r="AZ30" s="80"/>
      <c r="BA30" s="80"/>
      <c r="BB30" s="80"/>
      <c r="BC30" s="80"/>
      <c r="BD30" s="80"/>
      <c r="BE30" s="80"/>
      <c r="BF30" s="80"/>
      <c r="BG30" s="80"/>
      <c r="BH30" s="80"/>
      <c r="BI30" s="80"/>
      <c r="BJ30" s="81"/>
      <c r="BK30" s="82"/>
    </row>
    <row r="31" spans="1:63" s="83" customFormat="1" ht="15" x14ac:dyDescent="0.25">
      <c r="A31" s="77"/>
      <c r="B31" s="77"/>
      <c r="C31" s="77"/>
      <c r="D31"/>
      <c r="E31"/>
      <c r="F31"/>
      <c r="G31" s="77"/>
      <c r="H31" s="77"/>
      <c r="I31" s="77"/>
      <c r="J31"/>
      <c r="K31" s="77"/>
      <c r="L31" s="77"/>
      <c r="M31"/>
      <c r="N31"/>
      <c r="O31" s="77"/>
      <c r="P31"/>
      <c r="Q31" s="77"/>
      <c r="R31"/>
      <c r="S31"/>
      <c r="T31" s="77"/>
      <c r="U31" s="84"/>
      <c r="V31"/>
      <c r="W31"/>
      <c r="X31" s="79"/>
      <c r="Y31" s="77"/>
      <c r="Z31" s="77"/>
      <c r="AA31" s="77"/>
      <c r="AB31" s="77"/>
      <c r="AC31" s="77"/>
      <c r="AD31"/>
      <c r="AE31" s="77"/>
      <c r="AF31" s="77"/>
      <c r="AG31" s="77"/>
      <c r="AH31" s="77"/>
      <c r="AI31" s="77"/>
      <c r="AJ31" s="77"/>
      <c r="AK31" s="77"/>
      <c r="AL31" s="77"/>
      <c r="AM31"/>
      <c r="AN31" s="77"/>
      <c r="AO31" s="77"/>
      <c r="AP31"/>
      <c r="AQ31" s="80"/>
      <c r="AR31" s="78"/>
      <c r="AS31" s="78"/>
      <c r="AT31" s="80"/>
      <c r="AU31" s="80"/>
      <c r="AV31" s="80"/>
      <c r="AW31" s="80"/>
      <c r="AX31" s="80"/>
      <c r="AY31" s="80"/>
      <c r="AZ31" s="80"/>
      <c r="BA31" s="80"/>
      <c r="BB31" s="80"/>
      <c r="BC31" s="80"/>
      <c r="BD31" s="80"/>
      <c r="BE31" s="80"/>
      <c r="BF31" s="80"/>
      <c r="BG31" s="80"/>
      <c r="BH31" s="80"/>
      <c r="BI31" s="80"/>
      <c r="BJ31" s="81"/>
      <c r="BK31" s="82"/>
    </row>
    <row r="32" spans="1:63" s="83" customFormat="1" ht="15" x14ac:dyDescent="0.25">
      <c r="A32" s="77"/>
      <c r="B32" s="77"/>
      <c r="C32" s="77"/>
      <c r="D32"/>
      <c r="E32"/>
      <c r="F32"/>
      <c r="G32" s="77"/>
      <c r="H32" s="77"/>
      <c r="I32" s="77"/>
      <c r="J32"/>
      <c r="K32" s="77"/>
      <c r="L32" s="77"/>
      <c r="M32"/>
      <c r="N32"/>
      <c r="O32" s="77"/>
      <c r="P32"/>
      <c r="Q32" s="77"/>
      <c r="R32"/>
      <c r="S32"/>
      <c r="T32" s="77"/>
      <c r="U32" s="84"/>
      <c r="V32"/>
      <c r="W32"/>
      <c r="X32" s="79"/>
      <c r="Y32" s="77"/>
      <c r="Z32" s="77"/>
      <c r="AA32" s="77"/>
      <c r="AB32" s="77"/>
      <c r="AC32" s="77"/>
      <c r="AD32"/>
      <c r="AE32" s="77"/>
      <c r="AF32" s="77"/>
      <c r="AG32" s="77"/>
      <c r="AH32" s="77"/>
      <c r="AI32" s="77"/>
      <c r="AJ32" s="77"/>
      <c r="AK32" s="77"/>
      <c r="AL32" s="77"/>
      <c r="AM32"/>
      <c r="AN32" s="77"/>
      <c r="AO32" s="77"/>
      <c r="AP32"/>
      <c r="AQ32" s="80"/>
      <c r="AR32" s="78"/>
      <c r="AS32" s="78"/>
      <c r="AT32" s="80"/>
      <c r="AU32" s="80"/>
      <c r="AV32" s="80"/>
      <c r="AW32" s="80"/>
      <c r="AX32" s="80"/>
      <c r="AY32" s="80"/>
      <c r="AZ32" s="80"/>
      <c r="BA32" s="80"/>
      <c r="BB32" s="80"/>
      <c r="BC32" s="80"/>
      <c r="BD32" s="80"/>
      <c r="BE32" s="80"/>
      <c r="BF32" s="80"/>
      <c r="BG32" s="80"/>
      <c r="BH32" s="80"/>
      <c r="BI32" s="80"/>
      <c r="BJ32" s="81"/>
      <c r="BK32" s="82"/>
    </row>
    <row r="33" spans="1:87" ht="15" x14ac:dyDescent="0.25">
      <c r="A33" s="56"/>
      <c r="B33" s="56"/>
      <c r="C33" s="56"/>
      <c r="G33" s="56"/>
      <c r="H33" s="56"/>
      <c r="I33" s="56"/>
      <c r="K33" s="56"/>
      <c r="L33" s="56"/>
      <c r="O33" s="56"/>
      <c r="Q33" s="56"/>
      <c r="T33" s="56"/>
      <c r="U33" s="84"/>
      <c r="V33"/>
      <c r="W33"/>
      <c r="X33" s="59"/>
      <c r="Y33" s="56"/>
      <c r="Z33" s="56"/>
      <c r="AA33" s="56"/>
      <c r="AB33" s="56"/>
      <c r="AC33" s="56"/>
      <c r="AE33" s="56"/>
      <c r="AF33" s="56"/>
      <c r="AG33" s="56"/>
      <c r="AH33" s="56"/>
      <c r="AI33" s="56"/>
      <c r="AJ33" s="56"/>
      <c r="AK33" s="56"/>
      <c r="AL33" s="56"/>
      <c r="AN33" s="56"/>
      <c r="AO33" s="56"/>
      <c r="AP33"/>
      <c r="AQ33" s="60"/>
      <c r="AR33" s="58"/>
      <c r="AS33" s="58"/>
      <c r="AT33" s="60"/>
      <c r="AU33" s="60"/>
      <c r="AV33" s="60"/>
      <c r="AW33" s="60"/>
      <c r="AX33" s="60"/>
      <c r="AY33" s="60"/>
      <c r="AZ33" s="60"/>
      <c r="BA33" s="60"/>
      <c r="BB33" s="60"/>
      <c r="BC33" s="60"/>
      <c r="BD33" s="60"/>
      <c r="BE33" s="60"/>
      <c r="BF33" s="60"/>
      <c r="BG33" s="60"/>
      <c r="BH33" s="60"/>
      <c r="BI33" s="60"/>
      <c r="BJ33" s="61"/>
      <c r="BK33" s="2"/>
    </row>
    <row r="34" spans="1:87" ht="15" x14ac:dyDescent="0.25">
      <c r="A34" s="56"/>
      <c r="B34" s="56"/>
      <c r="C34" s="56"/>
      <c r="G34" s="56"/>
      <c r="H34" s="56"/>
      <c r="I34" s="56"/>
      <c r="K34" s="56"/>
      <c r="L34" s="56"/>
      <c r="O34" s="56"/>
      <c r="Q34" s="56"/>
      <c r="T34" s="56"/>
      <c r="U34" s="84"/>
      <c r="V34"/>
      <c r="W34"/>
      <c r="X34" s="59"/>
      <c r="Y34" s="56"/>
      <c r="Z34" s="56"/>
      <c r="AA34" s="56"/>
      <c r="AB34" s="56"/>
      <c r="AC34" s="56"/>
      <c r="AE34" s="56"/>
      <c r="AF34" s="56"/>
      <c r="AG34" s="56"/>
      <c r="AH34" s="56"/>
      <c r="AI34" s="56"/>
      <c r="AJ34" s="56"/>
      <c r="AK34" s="56"/>
      <c r="AL34" s="56"/>
      <c r="AN34" s="56"/>
      <c r="AO34" s="56"/>
      <c r="AP34"/>
      <c r="AQ34" s="60"/>
      <c r="AR34" s="58"/>
      <c r="AS34" s="58"/>
      <c r="AT34" s="60"/>
      <c r="AU34" s="60"/>
      <c r="AV34" s="60"/>
      <c r="AW34" s="60"/>
      <c r="AX34" s="60"/>
      <c r="AY34" s="60"/>
      <c r="AZ34" s="60"/>
      <c r="BA34" s="60"/>
      <c r="BB34" s="60"/>
      <c r="BC34" s="60"/>
      <c r="BD34" s="60"/>
      <c r="BE34" s="60"/>
      <c r="BF34" s="60"/>
      <c r="BG34" s="60"/>
      <c r="BH34" s="60"/>
      <c r="BI34" s="60"/>
      <c r="BJ34" s="61"/>
      <c r="BK34" s="2"/>
    </row>
    <row r="35" spans="1:87" x14ac:dyDescent="0.2">
      <c r="A35" s="56"/>
      <c r="B35" s="56"/>
      <c r="C35" s="56"/>
      <c r="G35" s="56"/>
      <c r="H35" s="56"/>
      <c r="I35" s="56"/>
      <c r="K35" s="56"/>
      <c r="L35" s="56"/>
      <c r="O35" s="56"/>
      <c r="Q35" s="56"/>
      <c r="T35" s="56"/>
      <c r="U35" s="56"/>
      <c r="V35" s="56"/>
      <c r="W35" s="58"/>
      <c r="X35" s="59"/>
      <c r="Y35" s="56"/>
      <c r="Z35" s="56"/>
      <c r="AA35" s="56"/>
      <c r="AB35" s="56"/>
      <c r="AC35" s="56"/>
      <c r="AE35" s="56"/>
      <c r="AF35" s="56"/>
      <c r="AG35" s="56"/>
      <c r="AH35" s="56"/>
      <c r="AI35" s="56"/>
      <c r="AJ35" s="56"/>
      <c r="AK35" s="56"/>
      <c r="AL35" s="56"/>
      <c r="AN35" s="56"/>
      <c r="AO35" s="56"/>
      <c r="AP35" s="60"/>
      <c r="AQ35" s="60"/>
      <c r="AR35" s="58"/>
      <c r="AS35" s="58"/>
      <c r="AT35" s="60"/>
      <c r="AU35" s="60"/>
      <c r="AV35" s="60"/>
      <c r="AW35" s="60"/>
      <c r="AX35" s="60"/>
      <c r="AY35" s="60"/>
      <c r="AZ35" s="60"/>
      <c r="BA35" s="60"/>
      <c r="BB35" s="60"/>
      <c r="BC35" s="60"/>
      <c r="BD35" s="60"/>
      <c r="BE35" s="60"/>
      <c r="BF35" s="60"/>
      <c r="BG35" s="60"/>
      <c r="BH35" s="60"/>
      <c r="BI35" s="60"/>
      <c r="BJ35" s="61"/>
      <c r="BK35" s="2"/>
    </row>
    <row r="36" spans="1:87" x14ac:dyDescent="0.2">
      <c r="A36" s="56"/>
      <c r="B36" s="56"/>
      <c r="C36" s="56"/>
      <c r="G36" s="56"/>
      <c r="H36" s="56"/>
      <c r="I36" s="56"/>
      <c r="K36" s="56"/>
      <c r="L36" s="56"/>
      <c r="O36" s="56"/>
      <c r="Q36" s="56"/>
      <c r="T36" s="56"/>
      <c r="U36" s="56"/>
      <c r="V36" s="56"/>
      <c r="W36" s="58"/>
      <c r="X36" s="59"/>
      <c r="Y36" s="56"/>
      <c r="Z36" s="56"/>
      <c r="AA36" s="56"/>
      <c r="AB36" s="56"/>
      <c r="AC36" s="56"/>
      <c r="AE36" s="56"/>
      <c r="AF36" s="56"/>
      <c r="AG36" s="56"/>
      <c r="AH36" s="56"/>
      <c r="AI36" s="56"/>
      <c r="AJ36" s="56"/>
      <c r="AK36" s="56"/>
      <c r="AL36" s="56"/>
      <c r="AN36" s="56"/>
      <c r="AO36" s="56"/>
      <c r="AP36" s="60"/>
      <c r="AQ36" s="60"/>
      <c r="AR36" s="58"/>
      <c r="AS36" s="58"/>
      <c r="AT36" s="60"/>
      <c r="AU36" s="60"/>
      <c r="AV36" s="60"/>
      <c r="AW36" s="60"/>
      <c r="AX36" s="60"/>
      <c r="AY36" s="60"/>
      <c r="AZ36" s="60"/>
      <c r="BA36" s="60"/>
      <c r="BB36" s="60"/>
      <c r="BC36" s="60"/>
      <c r="BD36" s="60"/>
      <c r="BE36" s="60"/>
      <c r="BF36" s="60"/>
      <c r="BG36" s="60"/>
      <c r="BH36" s="60"/>
      <c r="BI36" s="60"/>
      <c r="BJ36" s="61"/>
      <c r="BK36" s="2"/>
    </row>
    <row r="37" spans="1:87" x14ac:dyDescent="0.2">
      <c r="A37" s="56"/>
      <c r="B37" s="56"/>
      <c r="C37" s="56"/>
      <c r="G37" s="56"/>
      <c r="H37" s="56"/>
      <c r="I37" s="56"/>
      <c r="K37" s="56"/>
      <c r="L37" s="56"/>
      <c r="O37" s="56"/>
      <c r="Q37" s="56"/>
      <c r="T37" s="56"/>
      <c r="U37" s="56"/>
      <c r="V37" s="56"/>
      <c r="W37" s="58"/>
      <c r="X37" s="59"/>
      <c r="Y37" s="56"/>
      <c r="Z37" s="56"/>
      <c r="AA37" s="56"/>
      <c r="AB37" s="56"/>
      <c r="AC37" s="56"/>
      <c r="AE37" s="56"/>
      <c r="AF37" s="56"/>
      <c r="AG37" s="56"/>
      <c r="AH37" s="56"/>
      <c r="AI37" s="56"/>
      <c r="AJ37" s="56"/>
      <c r="AK37" s="56"/>
      <c r="AL37" s="56"/>
      <c r="AN37" s="56"/>
      <c r="AO37" s="56"/>
      <c r="AP37" s="60"/>
      <c r="AQ37" s="60"/>
      <c r="AR37" s="58"/>
      <c r="AS37" s="58"/>
      <c r="AT37" s="60"/>
      <c r="AU37" s="60"/>
      <c r="AV37" s="60"/>
      <c r="AW37" s="60"/>
      <c r="AX37" s="60"/>
      <c r="AY37" s="60"/>
      <c r="AZ37" s="60"/>
      <c r="BA37" s="60"/>
      <c r="BB37" s="60"/>
      <c r="BC37" s="60"/>
      <c r="BD37" s="60"/>
      <c r="BE37" s="60"/>
      <c r="BF37" s="60"/>
      <c r="BG37" s="60"/>
      <c r="BH37" s="60"/>
      <c r="BI37" s="60"/>
      <c r="BJ37" s="61"/>
      <c r="BK37" s="2"/>
    </row>
    <row r="38" spans="1:87" s="75" customFormat="1" x14ac:dyDescent="0.2">
      <c r="A38" s="56"/>
      <c r="B38" s="56"/>
      <c r="C38" s="56"/>
      <c r="D38" s="1"/>
      <c r="E38" s="1"/>
      <c r="F38" s="1"/>
      <c r="G38" s="56"/>
      <c r="H38" s="56"/>
      <c r="I38" s="56"/>
      <c r="J38" s="1"/>
      <c r="K38" s="56"/>
      <c r="L38" s="56"/>
      <c r="M38" s="1"/>
      <c r="N38" s="1"/>
      <c r="O38" s="56"/>
      <c r="P38" s="1"/>
      <c r="Q38" s="56"/>
      <c r="R38" s="1"/>
      <c r="S38" s="1"/>
      <c r="T38" s="56"/>
      <c r="U38" s="56"/>
      <c r="V38" s="56"/>
      <c r="W38" s="58"/>
      <c r="X38" s="59"/>
      <c r="Y38" s="56"/>
      <c r="Z38" s="56"/>
      <c r="AA38" s="56"/>
      <c r="AB38" s="56"/>
      <c r="AC38" s="56"/>
      <c r="AD38" s="1"/>
      <c r="AE38" s="56"/>
      <c r="AF38" s="56"/>
      <c r="AG38" s="56"/>
      <c r="AH38" s="56"/>
      <c r="AI38" s="56"/>
      <c r="AJ38" s="56"/>
      <c r="AK38" s="56"/>
      <c r="AL38" s="56"/>
      <c r="AM38" s="1"/>
      <c r="AN38" s="56"/>
      <c r="AO38" s="56"/>
      <c r="AP38" s="60"/>
      <c r="AQ38" s="60"/>
      <c r="AR38" s="58"/>
      <c r="AS38" s="58"/>
      <c r="AT38" s="60"/>
      <c r="AU38" s="60"/>
      <c r="AV38" s="60"/>
      <c r="AW38" s="60"/>
      <c r="AX38" s="60"/>
      <c r="AY38" s="60"/>
      <c r="AZ38" s="60"/>
      <c r="BA38" s="60"/>
      <c r="BB38" s="60"/>
      <c r="BC38" s="60"/>
      <c r="BD38" s="60"/>
      <c r="BE38" s="60"/>
      <c r="BF38" s="60"/>
      <c r="BG38" s="60"/>
      <c r="BH38" s="60"/>
      <c r="BI38" s="60"/>
      <c r="BJ38" s="61"/>
      <c r="BK38" s="2"/>
      <c r="BL38" s="1"/>
      <c r="BM38" s="1"/>
      <c r="BN38" s="1"/>
      <c r="BO38" s="1"/>
      <c r="BP38" s="1"/>
      <c r="BQ38" s="1"/>
      <c r="BR38" s="1"/>
      <c r="BS38" s="1"/>
      <c r="BT38" s="1"/>
      <c r="BU38" s="1"/>
      <c r="BV38" s="1"/>
      <c r="BW38" s="1"/>
      <c r="BX38" s="1"/>
      <c r="BY38" s="1"/>
      <c r="BZ38" s="1"/>
      <c r="CA38" s="1"/>
      <c r="CB38" s="1"/>
      <c r="CC38" s="1"/>
      <c r="CD38" s="1"/>
      <c r="CE38" s="1"/>
      <c r="CF38" s="1"/>
      <c r="CG38" s="1"/>
      <c r="CH38" s="1"/>
      <c r="CI38" s="1"/>
    </row>
    <row r="39" spans="1:87" s="75" customFormat="1" x14ac:dyDescent="0.2">
      <c r="A39" s="56"/>
      <c r="B39" s="56"/>
      <c r="C39" s="56"/>
      <c r="D39" s="1"/>
      <c r="E39" s="1"/>
      <c r="F39" s="1"/>
      <c r="G39" s="56"/>
      <c r="H39" s="56"/>
      <c r="I39" s="56"/>
      <c r="J39" s="1"/>
      <c r="K39" s="56"/>
      <c r="L39" s="56"/>
      <c r="M39" s="1"/>
      <c r="N39" s="1"/>
      <c r="O39" s="56"/>
      <c r="P39" s="1"/>
      <c r="Q39" s="56"/>
      <c r="R39" s="1"/>
      <c r="S39" s="1"/>
      <c r="T39" s="56"/>
      <c r="U39" s="56"/>
      <c r="V39" s="56"/>
      <c r="W39" s="58"/>
      <c r="X39" s="59"/>
      <c r="Y39" s="56"/>
      <c r="Z39" s="56"/>
      <c r="AA39" s="56"/>
      <c r="AB39" s="56"/>
      <c r="AC39" s="56"/>
      <c r="AD39" s="1"/>
      <c r="AE39" s="56"/>
      <c r="AF39" s="56"/>
      <c r="AG39" s="56"/>
      <c r="AH39" s="56"/>
      <c r="AI39" s="56"/>
      <c r="AJ39" s="56"/>
      <c r="AK39" s="56"/>
      <c r="AL39" s="56"/>
      <c r="AM39" s="1"/>
      <c r="AN39" s="56"/>
      <c r="AO39" s="56"/>
      <c r="AP39" s="60"/>
      <c r="AQ39" s="60"/>
      <c r="AR39" s="58"/>
      <c r="AS39" s="58"/>
      <c r="AT39" s="60"/>
      <c r="AU39" s="60"/>
      <c r="AV39" s="60"/>
      <c r="AW39" s="60"/>
      <c r="AX39" s="60"/>
      <c r="AY39" s="60"/>
      <c r="AZ39" s="60"/>
      <c r="BA39" s="60"/>
      <c r="BB39" s="60"/>
      <c r="BC39" s="60"/>
      <c r="BD39" s="60"/>
      <c r="BE39" s="60"/>
      <c r="BF39" s="60"/>
      <c r="BG39" s="60"/>
      <c r="BH39" s="60"/>
      <c r="BI39" s="60"/>
      <c r="BJ39" s="61"/>
      <c r="BK39" s="2"/>
      <c r="BL39" s="1"/>
      <c r="BM39" s="1"/>
      <c r="BN39" s="1"/>
      <c r="BO39" s="1"/>
      <c r="BP39" s="1"/>
      <c r="BQ39" s="1"/>
      <c r="BR39" s="1"/>
      <c r="BS39" s="1"/>
      <c r="BT39" s="1"/>
      <c r="BU39" s="1"/>
      <c r="BV39" s="1"/>
      <c r="BW39" s="1"/>
      <c r="BX39" s="1"/>
      <c r="BY39" s="1"/>
      <c r="BZ39" s="1"/>
      <c r="CA39" s="1"/>
      <c r="CB39" s="1"/>
      <c r="CC39" s="1"/>
      <c r="CD39" s="1"/>
      <c r="CE39" s="1"/>
      <c r="CF39" s="1"/>
      <c r="CG39" s="1"/>
      <c r="CH39" s="1"/>
      <c r="CI39" s="1"/>
    </row>
    <row r="40" spans="1:87" s="75" customFormat="1" x14ac:dyDescent="0.2">
      <c r="A40" s="56"/>
      <c r="B40" s="56"/>
      <c r="C40" s="56"/>
      <c r="D40" s="1"/>
      <c r="E40" s="1"/>
      <c r="F40" s="1"/>
      <c r="G40" s="56"/>
      <c r="H40" s="56"/>
      <c r="I40" s="56"/>
      <c r="J40" s="1"/>
      <c r="K40" s="56"/>
      <c r="L40" s="56"/>
      <c r="M40" s="1"/>
      <c r="N40" s="1"/>
      <c r="O40" s="56"/>
      <c r="P40" s="1"/>
      <c r="Q40" s="56"/>
      <c r="R40" s="1"/>
      <c r="S40" s="1"/>
      <c r="T40" s="56"/>
      <c r="U40" s="56"/>
      <c r="V40" s="56"/>
      <c r="W40" s="58"/>
      <c r="X40" s="59"/>
      <c r="Y40" s="56"/>
      <c r="Z40" s="56"/>
      <c r="AA40" s="56"/>
      <c r="AB40" s="56"/>
      <c r="AC40" s="56"/>
      <c r="AD40" s="1"/>
      <c r="AE40" s="56"/>
      <c r="AF40" s="56"/>
      <c r="AG40" s="56"/>
      <c r="AH40" s="56"/>
      <c r="AI40" s="56"/>
      <c r="AJ40" s="56"/>
      <c r="AK40" s="56"/>
      <c r="AL40" s="56"/>
      <c r="AM40" s="1"/>
      <c r="AN40" s="56"/>
      <c r="AO40" s="56"/>
      <c r="AP40" s="60"/>
      <c r="AQ40" s="60"/>
      <c r="AR40" s="58"/>
      <c r="AS40" s="58"/>
      <c r="AT40" s="60"/>
      <c r="AU40" s="60"/>
      <c r="AV40" s="60"/>
      <c r="AW40" s="60"/>
      <c r="AX40" s="60"/>
      <c r="AY40" s="60"/>
      <c r="AZ40" s="60"/>
      <c r="BA40" s="60"/>
      <c r="BB40" s="60"/>
      <c r="BC40" s="60"/>
      <c r="BD40" s="60"/>
      <c r="BE40" s="60"/>
      <c r="BF40" s="60"/>
      <c r="BG40" s="60"/>
      <c r="BH40" s="60"/>
      <c r="BI40" s="60"/>
      <c r="BJ40" s="61"/>
      <c r="BK40" s="2"/>
      <c r="BL40" s="1"/>
      <c r="BM40" s="1"/>
      <c r="BN40" s="1"/>
      <c r="BO40" s="1"/>
      <c r="BP40" s="1"/>
      <c r="BQ40" s="1"/>
      <c r="BR40" s="1"/>
      <c r="BS40" s="1"/>
      <c r="BT40" s="1"/>
      <c r="BU40" s="1"/>
      <c r="BV40" s="1"/>
      <c r="BW40" s="1"/>
      <c r="BX40" s="1"/>
      <c r="BY40" s="1"/>
      <c r="BZ40" s="1"/>
      <c r="CA40" s="1"/>
      <c r="CB40" s="1"/>
      <c r="CC40" s="1"/>
      <c r="CD40" s="1"/>
      <c r="CE40" s="1"/>
      <c r="CF40" s="1"/>
      <c r="CG40" s="1"/>
      <c r="CH40" s="1"/>
      <c r="CI40" s="1"/>
    </row>
    <row r="41" spans="1:87" s="75" customFormat="1" x14ac:dyDescent="0.2">
      <c r="A41" s="56"/>
      <c r="B41" s="56"/>
      <c r="C41" s="56"/>
      <c r="D41" s="1"/>
      <c r="E41" s="1"/>
      <c r="F41" s="1"/>
      <c r="G41" s="56"/>
      <c r="H41" s="56"/>
      <c r="I41" s="56"/>
      <c r="J41" s="1"/>
      <c r="K41" s="56"/>
      <c r="L41" s="56"/>
      <c r="M41" s="1"/>
      <c r="N41" s="1"/>
      <c r="O41" s="56"/>
      <c r="P41" s="1"/>
      <c r="Q41" s="56"/>
      <c r="R41" s="1"/>
      <c r="S41" s="1"/>
      <c r="T41" s="56"/>
      <c r="U41" s="56"/>
      <c r="V41" s="56"/>
      <c r="W41" s="58"/>
      <c r="X41" s="59"/>
      <c r="Y41" s="56"/>
      <c r="Z41" s="56"/>
      <c r="AA41" s="56"/>
      <c r="AB41" s="56"/>
      <c r="AC41" s="56"/>
      <c r="AD41" s="1"/>
      <c r="AE41" s="56"/>
      <c r="AF41" s="56"/>
      <c r="AG41" s="56"/>
      <c r="AH41" s="56"/>
      <c r="AI41" s="56"/>
      <c r="AJ41" s="56"/>
      <c r="AK41" s="56"/>
      <c r="AL41" s="56"/>
      <c r="AM41" s="1"/>
      <c r="AN41" s="56"/>
      <c r="AO41" s="56"/>
      <c r="AP41" s="60"/>
      <c r="AQ41" s="60"/>
      <c r="AR41" s="58"/>
      <c r="AS41" s="58"/>
      <c r="AT41" s="60"/>
      <c r="AU41" s="60"/>
      <c r="AV41" s="60"/>
      <c r="AW41" s="60"/>
      <c r="AX41" s="60"/>
      <c r="AY41" s="60"/>
      <c r="AZ41" s="60"/>
      <c r="BA41" s="60"/>
      <c r="BB41" s="60"/>
      <c r="BC41" s="60"/>
      <c r="BD41" s="60"/>
      <c r="BE41" s="60"/>
      <c r="BF41" s="60"/>
      <c r="BG41" s="60"/>
      <c r="BH41" s="60"/>
      <c r="BI41" s="60"/>
      <c r="BJ41" s="61"/>
      <c r="BK41" s="2"/>
      <c r="BL41" s="1"/>
      <c r="BM41" s="1"/>
      <c r="BN41" s="1"/>
      <c r="BO41" s="1"/>
      <c r="BP41" s="1"/>
      <c r="BQ41" s="1"/>
      <c r="BR41" s="1"/>
      <c r="BS41" s="1"/>
      <c r="BT41" s="1"/>
      <c r="BU41" s="1"/>
      <c r="BV41" s="1"/>
      <c r="BW41" s="1"/>
      <c r="BX41" s="1"/>
      <c r="BY41" s="1"/>
      <c r="BZ41" s="1"/>
      <c r="CA41" s="1"/>
      <c r="CB41" s="1"/>
      <c r="CC41" s="1"/>
      <c r="CD41" s="1"/>
      <c r="CE41" s="1"/>
      <c r="CF41" s="1"/>
      <c r="CG41" s="1"/>
      <c r="CH41" s="1"/>
      <c r="CI41" s="1"/>
    </row>
    <row r="42" spans="1:87" s="75" customFormat="1" x14ac:dyDescent="0.2">
      <c r="A42" s="56"/>
      <c r="B42" s="56"/>
      <c r="C42" s="56"/>
      <c r="D42" s="1"/>
      <c r="E42" s="1"/>
      <c r="F42" s="1"/>
      <c r="G42" s="56"/>
      <c r="H42" s="56"/>
      <c r="I42" s="56"/>
      <c r="J42" s="1"/>
      <c r="K42" s="56"/>
      <c r="L42" s="56"/>
      <c r="M42" s="1"/>
      <c r="N42" s="1"/>
      <c r="O42" s="56"/>
      <c r="P42" s="1"/>
      <c r="Q42" s="56"/>
      <c r="R42" s="1"/>
      <c r="S42" s="1"/>
      <c r="T42" s="56"/>
      <c r="U42" s="56"/>
      <c r="V42" s="56"/>
      <c r="W42" s="58"/>
      <c r="X42" s="59"/>
      <c r="Y42" s="56"/>
      <c r="Z42" s="56"/>
      <c r="AA42" s="56"/>
      <c r="AB42" s="56"/>
      <c r="AC42" s="56"/>
      <c r="AD42" s="1"/>
      <c r="AE42" s="56"/>
      <c r="AF42" s="56"/>
      <c r="AG42" s="56"/>
      <c r="AH42" s="56"/>
      <c r="AI42" s="56"/>
      <c r="AJ42" s="56"/>
      <c r="AK42" s="56"/>
      <c r="AL42" s="56"/>
      <c r="AM42" s="1"/>
      <c r="AN42" s="56"/>
      <c r="AO42" s="56"/>
      <c r="AP42" s="60"/>
      <c r="AQ42" s="60"/>
      <c r="AR42" s="58"/>
      <c r="AS42" s="58"/>
      <c r="AT42" s="60"/>
      <c r="AU42" s="60"/>
      <c r="AV42" s="60"/>
      <c r="AW42" s="60"/>
      <c r="AX42" s="60"/>
      <c r="AY42" s="60"/>
      <c r="AZ42" s="60"/>
      <c r="BA42" s="60"/>
      <c r="BB42" s="60"/>
      <c r="BC42" s="60"/>
      <c r="BD42" s="60"/>
      <c r="BE42" s="60"/>
      <c r="BF42" s="60"/>
      <c r="BG42" s="60"/>
      <c r="BH42" s="60"/>
      <c r="BI42" s="60"/>
      <c r="BJ42" s="61"/>
      <c r="BK42" s="2"/>
      <c r="BL42" s="1"/>
      <c r="BM42" s="1"/>
      <c r="BN42" s="1"/>
      <c r="BO42" s="1"/>
      <c r="BP42" s="1"/>
      <c r="BQ42" s="1"/>
      <c r="BR42" s="1"/>
      <c r="BS42" s="1"/>
      <c r="BT42" s="1"/>
      <c r="BU42" s="1"/>
      <c r="BV42" s="1"/>
      <c r="BW42" s="1"/>
      <c r="BX42" s="1"/>
      <c r="BY42" s="1"/>
      <c r="BZ42" s="1"/>
      <c r="CA42" s="1"/>
      <c r="CB42" s="1"/>
      <c r="CC42" s="1"/>
      <c r="CD42" s="1"/>
      <c r="CE42" s="1"/>
      <c r="CF42" s="1"/>
      <c r="CG42" s="1"/>
      <c r="CH42" s="1"/>
      <c r="CI42" s="1"/>
    </row>
    <row r="43" spans="1:87" s="75" customFormat="1" x14ac:dyDescent="0.2">
      <c r="A43" s="56"/>
      <c r="B43" s="56"/>
      <c r="C43" s="56"/>
      <c r="D43" s="1"/>
      <c r="E43" s="1"/>
      <c r="F43" s="1"/>
      <c r="G43" s="56"/>
      <c r="H43" s="56"/>
      <c r="I43" s="56"/>
      <c r="J43" s="1"/>
      <c r="K43" s="56"/>
      <c r="L43" s="56"/>
      <c r="M43" s="1"/>
      <c r="N43" s="1"/>
      <c r="O43" s="56"/>
      <c r="P43" s="1"/>
      <c r="Q43" s="56"/>
      <c r="R43" s="1"/>
      <c r="S43" s="1"/>
      <c r="T43" s="56"/>
      <c r="U43" s="56"/>
      <c r="V43" s="56"/>
      <c r="W43" s="58"/>
      <c r="X43" s="59"/>
      <c r="Y43" s="56"/>
      <c r="Z43" s="56"/>
      <c r="AA43" s="56"/>
      <c r="AB43" s="56"/>
      <c r="AC43" s="56"/>
      <c r="AD43" s="1"/>
      <c r="AE43" s="56"/>
      <c r="AF43" s="56"/>
      <c r="AG43" s="56"/>
      <c r="AH43" s="56"/>
      <c r="AI43" s="56"/>
      <c r="AJ43" s="56"/>
      <c r="AK43" s="56"/>
      <c r="AL43" s="56"/>
      <c r="AM43" s="1"/>
      <c r="AN43" s="56"/>
      <c r="AO43" s="56"/>
      <c r="AP43" s="60"/>
      <c r="AQ43" s="60"/>
      <c r="AR43" s="58"/>
      <c r="AS43" s="58"/>
      <c r="AT43" s="60"/>
      <c r="AU43" s="60"/>
      <c r="AV43" s="60"/>
      <c r="AW43" s="60"/>
      <c r="AX43" s="60"/>
      <c r="AY43" s="60"/>
      <c r="AZ43" s="60"/>
      <c r="BA43" s="60"/>
      <c r="BB43" s="60"/>
      <c r="BC43" s="60"/>
      <c r="BD43" s="60"/>
      <c r="BE43" s="60"/>
      <c r="BF43" s="60"/>
      <c r="BG43" s="60"/>
      <c r="BH43" s="60"/>
      <c r="BI43" s="60"/>
      <c r="BJ43" s="61"/>
      <c r="BK43" s="2"/>
      <c r="BL43" s="1"/>
      <c r="BM43" s="1"/>
      <c r="BN43" s="1"/>
      <c r="BO43" s="1"/>
      <c r="BP43" s="1"/>
      <c r="BQ43" s="1"/>
      <c r="BR43" s="1"/>
      <c r="BS43" s="1"/>
      <c r="BT43" s="1"/>
      <c r="BU43" s="1"/>
      <c r="BV43" s="1"/>
      <c r="BW43" s="1"/>
      <c r="BX43" s="1"/>
      <c r="BY43" s="1"/>
      <c r="BZ43" s="1"/>
      <c r="CA43" s="1"/>
      <c r="CB43" s="1"/>
      <c r="CC43" s="1"/>
      <c r="CD43" s="1"/>
      <c r="CE43" s="1"/>
      <c r="CF43" s="1"/>
      <c r="CG43" s="1"/>
      <c r="CH43" s="1"/>
      <c r="CI43" s="1"/>
    </row>
    <row r="44" spans="1:87" s="75" customFormat="1" x14ac:dyDescent="0.2">
      <c r="A44" s="56"/>
      <c r="B44" s="56"/>
      <c r="C44" s="56"/>
      <c r="D44" s="1"/>
      <c r="E44" s="1"/>
      <c r="F44" s="1"/>
      <c r="G44" s="56"/>
      <c r="H44" s="56"/>
      <c r="I44" s="56"/>
      <c r="J44" s="1"/>
      <c r="K44" s="56"/>
      <c r="L44" s="56"/>
      <c r="M44" s="1"/>
      <c r="N44" s="1"/>
      <c r="O44" s="56"/>
      <c r="P44" s="1"/>
      <c r="Q44" s="56"/>
      <c r="R44" s="1"/>
      <c r="S44" s="1"/>
      <c r="T44" s="56"/>
      <c r="U44" s="56"/>
      <c r="V44" s="56"/>
      <c r="W44" s="58"/>
      <c r="X44" s="59"/>
      <c r="Y44" s="56"/>
      <c r="Z44" s="56"/>
      <c r="AA44" s="56"/>
      <c r="AB44" s="56"/>
      <c r="AC44" s="56"/>
      <c r="AD44" s="1"/>
      <c r="AE44" s="56"/>
      <c r="AF44" s="56"/>
      <c r="AG44" s="56"/>
      <c r="AH44" s="56"/>
      <c r="AI44" s="56"/>
      <c r="AJ44" s="56"/>
      <c r="AK44" s="56"/>
      <c r="AL44" s="56"/>
      <c r="AM44" s="1"/>
      <c r="AN44" s="56"/>
      <c r="AO44" s="56"/>
      <c r="AP44" s="60"/>
      <c r="AQ44" s="60"/>
      <c r="AR44" s="58"/>
      <c r="AS44" s="58"/>
      <c r="AT44" s="60"/>
      <c r="AU44" s="60"/>
      <c r="AV44" s="60"/>
      <c r="AW44" s="60"/>
      <c r="AX44" s="60"/>
      <c r="AY44" s="60"/>
      <c r="AZ44" s="60"/>
      <c r="BA44" s="60"/>
      <c r="BB44" s="60"/>
      <c r="BC44" s="60"/>
      <c r="BD44" s="60"/>
      <c r="BE44" s="60"/>
      <c r="BF44" s="60"/>
      <c r="BG44" s="60"/>
      <c r="BH44" s="60"/>
      <c r="BI44" s="60"/>
      <c r="BJ44" s="61"/>
      <c r="BK44" s="2"/>
      <c r="BL44" s="1"/>
      <c r="BM44" s="1"/>
      <c r="BN44" s="1"/>
      <c r="BO44" s="1"/>
      <c r="BP44" s="1"/>
      <c r="BQ44" s="1"/>
      <c r="BR44" s="1"/>
      <c r="BS44" s="1"/>
      <c r="BT44" s="1"/>
      <c r="BU44" s="1"/>
      <c r="BV44" s="1"/>
      <c r="BW44" s="1"/>
      <c r="BX44" s="1"/>
      <c r="BY44" s="1"/>
      <c r="BZ44" s="1"/>
      <c r="CA44" s="1"/>
      <c r="CB44" s="1"/>
      <c r="CC44" s="1"/>
      <c r="CD44" s="1"/>
      <c r="CE44" s="1"/>
      <c r="CF44" s="1"/>
      <c r="CG44" s="1"/>
      <c r="CH44" s="1"/>
      <c r="CI44" s="1"/>
    </row>
    <row r="45" spans="1:87" s="75" customFormat="1" x14ac:dyDescent="0.2">
      <c r="A45" s="56"/>
      <c r="B45" s="56"/>
      <c r="C45" s="56"/>
      <c r="D45" s="1"/>
      <c r="E45" s="1"/>
      <c r="F45" s="1"/>
      <c r="G45" s="56"/>
      <c r="H45" s="56"/>
      <c r="I45" s="56"/>
      <c r="J45" s="1"/>
      <c r="K45" s="56"/>
      <c r="L45" s="56"/>
      <c r="M45" s="1"/>
      <c r="N45" s="1"/>
      <c r="O45" s="56"/>
      <c r="P45" s="1"/>
      <c r="Q45" s="56"/>
      <c r="R45" s="1"/>
      <c r="S45" s="1"/>
      <c r="T45" s="56"/>
      <c r="U45" s="56"/>
      <c r="V45" s="56"/>
      <c r="W45" s="58"/>
      <c r="X45" s="59"/>
      <c r="Y45" s="56"/>
      <c r="Z45" s="56"/>
      <c r="AA45" s="56"/>
      <c r="AB45" s="56"/>
      <c r="AC45" s="56"/>
      <c r="AD45" s="1"/>
      <c r="AE45" s="56"/>
      <c r="AF45" s="56"/>
      <c r="AG45" s="56"/>
      <c r="AH45" s="56"/>
      <c r="AI45" s="56"/>
      <c r="AJ45" s="56"/>
      <c r="AK45" s="56"/>
      <c r="AL45" s="56"/>
      <c r="AM45" s="1"/>
      <c r="AN45" s="56"/>
      <c r="AO45" s="56"/>
      <c r="AP45" s="60"/>
      <c r="AQ45" s="60"/>
      <c r="AR45" s="58"/>
      <c r="AS45" s="58"/>
      <c r="AT45" s="60"/>
      <c r="AU45" s="60"/>
      <c r="AV45" s="60"/>
      <c r="AW45" s="60"/>
      <c r="AX45" s="60"/>
      <c r="AY45" s="60"/>
      <c r="AZ45" s="60"/>
      <c r="BA45" s="60"/>
      <c r="BB45" s="60"/>
      <c r="BC45" s="60"/>
      <c r="BD45" s="60"/>
      <c r="BE45" s="60"/>
      <c r="BF45" s="60"/>
      <c r="BG45" s="60"/>
      <c r="BH45" s="60"/>
      <c r="BI45" s="60"/>
      <c r="BJ45" s="61"/>
      <c r="BK45" s="2"/>
      <c r="BL45" s="1"/>
      <c r="BM45" s="1"/>
      <c r="BN45" s="1"/>
      <c r="BO45" s="1"/>
      <c r="BP45" s="1"/>
      <c r="BQ45" s="1"/>
      <c r="BR45" s="1"/>
      <c r="BS45" s="1"/>
      <c r="BT45" s="1"/>
      <c r="BU45" s="1"/>
      <c r="BV45" s="1"/>
      <c r="BW45" s="1"/>
      <c r="BX45" s="1"/>
      <c r="BY45" s="1"/>
      <c r="BZ45" s="1"/>
      <c r="CA45" s="1"/>
      <c r="CB45" s="1"/>
      <c r="CC45" s="1"/>
      <c r="CD45" s="1"/>
      <c r="CE45" s="1"/>
      <c r="CF45" s="1"/>
      <c r="CG45" s="1"/>
      <c r="CH45" s="1"/>
      <c r="CI45" s="1"/>
    </row>
    <row r="46" spans="1:87" x14ac:dyDescent="0.2">
      <c r="A46" s="56"/>
      <c r="B46" s="56"/>
      <c r="C46" s="56"/>
      <c r="G46" s="56"/>
      <c r="H46" s="56"/>
      <c r="I46" s="56"/>
      <c r="K46" s="56"/>
      <c r="L46" s="56"/>
      <c r="O46" s="56"/>
      <c r="Q46" s="56"/>
      <c r="T46" s="56"/>
      <c r="U46" s="56"/>
      <c r="V46" s="56"/>
      <c r="W46" s="58"/>
      <c r="X46" s="59"/>
      <c r="Y46" s="56"/>
      <c r="Z46" s="56"/>
      <c r="AA46" s="56"/>
      <c r="AB46" s="56"/>
      <c r="AC46" s="56"/>
      <c r="AE46" s="56"/>
      <c r="AF46" s="56"/>
      <c r="AG46" s="56"/>
      <c r="AH46" s="56"/>
      <c r="AI46" s="56"/>
      <c r="AJ46" s="56"/>
      <c r="AK46" s="56"/>
      <c r="AL46" s="56"/>
      <c r="AN46" s="56"/>
      <c r="AO46" s="56"/>
      <c r="AP46" s="60"/>
      <c r="AQ46" s="60"/>
      <c r="AR46" s="58"/>
      <c r="AS46" s="58"/>
      <c r="AT46" s="60"/>
      <c r="AU46" s="60"/>
      <c r="AV46" s="60"/>
      <c r="AW46" s="60"/>
      <c r="AX46" s="60"/>
      <c r="AY46" s="60"/>
      <c r="AZ46" s="60"/>
      <c r="BA46" s="60"/>
      <c r="BB46" s="60"/>
      <c r="BC46" s="60"/>
      <c r="BD46" s="60"/>
      <c r="BE46" s="60"/>
      <c r="BF46" s="60"/>
      <c r="BG46" s="60"/>
      <c r="BH46" s="60"/>
      <c r="BI46" s="60"/>
      <c r="BJ46" s="61"/>
      <c r="BK46" s="2"/>
    </row>
    <row r="47" spans="1:87" ht="15" x14ac:dyDescent="0.25">
      <c r="A47" s="64"/>
      <c r="B47" s="64"/>
      <c r="C47" s="64"/>
      <c r="D47"/>
      <c r="E47"/>
      <c r="F47"/>
      <c r="G47" s="64"/>
      <c r="H47" s="64"/>
      <c r="I47" s="64"/>
      <c r="J47"/>
      <c r="K47" s="64"/>
      <c r="L47" s="64"/>
      <c r="M47"/>
      <c r="N47"/>
      <c r="O47" s="64"/>
      <c r="P47"/>
      <c r="Q47" s="64"/>
      <c r="R47"/>
      <c r="S47"/>
      <c r="T47" s="64"/>
      <c r="U47" s="64"/>
      <c r="V47" s="64"/>
      <c r="W47" s="65"/>
      <c r="X47" s="66"/>
      <c r="Y47" s="64"/>
      <c r="Z47" s="64"/>
      <c r="AA47" s="64"/>
      <c r="AB47" s="64"/>
      <c r="AC47" s="64"/>
      <c r="AD47"/>
      <c r="AE47" s="64"/>
      <c r="AF47" s="64"/>
      <c r="AG47" s="64"/>
      <c r="AH47" s="64"/>
      <c r="AI47" s="64"/>
      <c r="AJ47" s="64"/>
      <c r="AK47" s="64"/>
      <c r="AL47" s="64"/>
      <c r="AM47"/>
      <c r="AN47" s="64"/>
      <c r="AO47" s="64"/>
      <c r="AP47" s="67"/>
      <c r="AQ47" s="67"/>
      <c r="AR47" s="65"/>
      <c r="AS47" s="65"/>
      <c r="AT47" s="67"/>
      <c r="AU47" s="67"/>
      <c r="AV47" s="67"/>
      <c r="AW47" s="67"/>
      <c r="AX47" s="67"/>
      <c r="AY47" s="67"/>
      <c r="AZ47" s="67"/>
      <c r="BA47" s="67"/>
      <c r="BB47" s="67"/>
      <c r="BC47" s="67"/>
      <c r="BD47" s="67"/>
      <c r="BE47" s="67"/>
      <c r="BF47" s="67"/>
      <c r="BG47" s="67"/>
      <c r="BH47" s="67"/>
      <c r="BI47" s="67"/>
      <c r="BJ47" s="68"/>
      <c r="BK47" s="69"/>
      <c r="BL47" s="70"/>
      <c r="BM47" s="70"/>
      <c r="BN47" s="70"/>
      <c r="BO47" s="70"/>
      <c r="BP47" s="70"/>
      <c r="BQ47" s="70"/>
      <c r="BR47" s="70"/>
      <c r="BS47" s="70"/>
      <c r="BT47" s="70"/>
      <c r="BU47" s="70"/>
      <c r="BV47" s="70"/>
      <c r="BW47" s="70"/>
      <c r="BX47" s="70"/>
      <c r="BY47" s="70"/>
      <c r="BZ47" s="70"/>
      <c r="CA47" s="70"/>
      <c r="CB47" s="55"/>
      <c r="CC47" s="55"/>
      <c r="CD47" s="55"/>
      <c r="CE47" s="55"/>
      <c r="CF47" s="55"/>
      <c r="CG47" s="55"/>
      <c r="CH47" s="55"/>
      <c r="CI47" s="55"/>
    </row>
    <row r="48" spans="1:87" ht="15" x14ac:dyDescent="0.25">
      <c r="A48" s="64"/>
      <c r="B48" s="64"/>
      <c r="C48" s="64"/>
      <c r="D48"/>
      <c r="E48"/>
      <c r="F48"/>
      <c r="G48" s="64"/>
      <c r="H48" s="64"/>
      <c r="I48" s="64"/>
      <c r="J48"/>
      <c r="K48" s="64"/>
      <c r="L48" s="64"/>
      <c r="M48"/>
      <c r="N48"/>
      <c r="O48" s="64"/>
      <c r="P48"/>
      <c r="Q48" s="64"/>
      <c r="R48"/>
      <c r="S48"/>
      <c r="T48" s="64"/>
      <c r="U48" s="64"/>
      <c r="V48" s="64"/>
      <c r="W48" s="65"/>
      <c r="X48" s="66"/>
      <c r="Y48" s="64"/>
      <c r="Z48" s="64"/>
      <c r="AA48" s="64"/>
      <c r="AB48" s="64"/>
      <c r="AC48" s="64"/>
      <c r="AD48"/>
      <c r="AE48" s="64"/>
      <c r="AF48" s="64"/>
      <c r="AG48"/>
      <c r="AH48" s="64"/>
      <c r="AI48" s="64"/>
      <c r="AJ48" s="64"/>
      <c r="AK48" s="64"/>
      <c r="AL48" s="64"/>
      <c r="AM48"/>
      <c r="AN48" s="64"/>
      <c r="AO48" s="64"/>
      <c r="AP48" s="67"/>
      <c r="AQ48" s="67"/>
      <c r="AR48" s="65"/>
      <c r="AS48" s="65"/>
      <c r="AT48" s="67"/>
      <c r="AU48" s="67"/>
      <c r="AV48" s="67"/>
      <c r="AW48" s="67"/>
      <c r="AX48" s="67"/>
      <c r="AY48" s="67"/>
      <c r="AZ48" s="67"/>
      <c r="BA48" s="67"/>
      <c r="BB48" s="67"/>
      <c r="BC48" s="67"/>
      <c r="BD48" s="67"/>
      <c r="BE48" s="67"/>
      <c r="BF48" s="67"/>
      <c r="BG48" s="67"/>
      <c r="BH48" s="67"/>
      <c r="BI48" s="67"/>
      <c r="BJ48" s="68"/>
      <c r="BK48" s="69"/>
      <c r="BL48" s="70"/>
      <c r="BM48" s="70"/>
      <c r="BN48" s="70"/>
      <c r="BO48" s="70"/>
      <c r="BP48" s="70"/>
      <c r="BQ48" s="70"/>
      <c r="BR48" s="70"/>
      <c r="BS48" s="70"/>
      <c r="BT48" s="70"/>
      <c r="BU48" s="70"/>
      <c r="BV48" s="70"/>
      <c r="BW48" s="70"/>
      <c r="BX48" s="70"/>
      <c r="BY48" s="70"/>
      <c r="BZ48" s="70"/>
      <c r="CA48" s="70"/>
      <c r="CB48" s="55"/>
      <c r="CC48" s="55"/>
      <c r="CD48" s="55"/>
      <c r="CE48" s="55"/>
      <c r="CF48" s="55"/>
      <c r="CG48" s="55"/>
      <c r="CH48" s="55"/>
      <c r="CI48" s="55"/>
    </row>
    <row r="49" spans="1:87" ht="15" x14ac:dyDescent="0.25">
      <c r="A49" s="64"/>
      <c r="B49" s="64"/>
      <c r="C49" s="64"/>
      <c r="D49"/>
      <c r="E49"/>
      <c r="F49"/>
      <c r="G49" s="64"/>
      <c r="H49" s="64"/>
      <c r="I49" s="64"/>
      <c r="J49"/>
      <c r="K49" s="64"/>
      <c r="L49" s="64"/>
      <c r="M49"/>
      <c r="N49"/>
      <c r="O49" s="64"/>
      <c r="P49"/>
      <c r="Q49" s="64"/>
      <c r="R49"/>
      <c r="S49"/>
      <c r="T49" s="64"/>
      <c r="U49" s="64"/>
      <c r="V49" s="64"/>
      <c r="W49" s="65"/>
      <c r="X49" s="66"/>
      <c r="Y49" s="64"/>
      <c r="Z49" s="64"/>
      <c r="AA49" s="64"/>
      <c r="AB49" s="64"/>
      <c r="AC49" s="64"/>
      <c r="AD49"/>
      <c r="AE49" s="64"/>
      <c r="AF49" s="64"/>
      <c r="AG49"/>
      <c r="AH49" s="64"/>
      <c r="AI49" s="64"/>
      <c r="AJ49" s="64"/>
      <c r="AK49" s="64"/>
      <c r="AL49" s="64"/>
      <c r="AM49"/>
      <c r="AN49" s="64"/>
      <c r="AO49" s="64"/>
      <c r="AP49" s="67"/>
      <c r="AQ49" s="67"/>
      <c r="AR49" s="65"/>
      <c r="AS49" s="65"/>
      <c r="AT49" s="67"/>
      <c r="AU49" s="67"/>
      <c r="AV49" s="67"/>
      <c r="AW49" s="67"/>
      <c r="AX49" s="67"/>
      <c r="AY49" s="67"/>
      <c r="AZ49" s="67"/>
      <c r="BA49" s="67"/>
      <c r="BB49" s="67"/>
      <c r="BC49" s="67"/>
      <c r="BD49" s="67"/>
      <c r="BE49" s="67"/>
      <c r="BF49" s="67"/>
      <c r="BG49" s="67"/>
      <c r="BH49" s="67"/>
      <c r="BI49" s="67"/>
      <c r="BJ49" s="68"/>
      <c r="BK49" s="69"/>
      <c r="BL49" s="70"/>
      <c r="BM49" s="70"/>
      <c r="BN49" s="70"/>
      <c r="BO49" s="70"/>
      <c r="BP49" s="70"/>
      <c r="BQ49" s="70"/>
      <c r="BR49" s="70"/>
      <c r="BS49" s="70"/>
      <c r="BT49" s="70"/>
      <c r="BU49" s="70"/>
      <c r="BV49" s="70"/>
      <c r="BW49" s="70"/>
      <c r="BX49" s="70"/>
      <c r="BY49" s="70"/>
      <c r="BZ49" s="70"/>
      <c r="CA49" s="70"/>
      <c r="CB49" s="55"/>
      <c r="CC49" s="55"/>
      <c r="CD49" s="55"/>
      <c r="CE49" s="55"/>
      <c r="CF49" s="55"/>
      <c r="CG49" s="55"/>
      <c r="CH49" s="55"/>
      <c r="CI49" s="55"/>
    </row>
    <row r="50" spans="1:87" ht="15" x14ac:dyDescent="0.25">
      <c r="A50" s="64"/>
      <c r="B50" s="64"/>
      <c r="C50" s="64"/>
      <c r="D50"/>
      <c r="E50"/>
      <c r="F50"/>
      <c r="G50" s="64"/>
      <c r="H50" s="64"/>
      <c r="I50" s="64"/>
      <c r="J50"/>
      <c r="K50" s="64"/>
      <c r="L50" s="64"/>
      <c r="M50"/>
      <c r="N50"/>
      <c r="O50" s="64"/>
      <c r="P50"/>
      <c r="Q50" s="64"/>
      <c r="R50"/>
      <c r="S50"/>
      <c r="T50" s="64"/>
      <c r="U50" s="64"/>
      <c r="V50" s="64"/>
      <c r="W50" s="65"/>
      <c r="X50" s="66"/>
      <c r="Y50" s="64"/>
      <c r="Z50" s="64"/>
      <c r="AA50" s="64"/>
      <c r="AB50" s="64"/>
      <c r="AC50" s="64"/>
      <c r="AD50"/>
      <c r="AE50" s="64"/>
      <c r="AF50" s="64"/>
      <c r="AG50"/>
      <c r="AH50" s="64"/>
      <c r="AI50" s="64"/>
      <c r="AJ50" s="64"/>
      <c r="AK50" s="64"/>
      <c r="AL50" s="64"/>
      <c r="AM50"/>
      <c r="AN50" s="64"/>
      <c r="AO50" s="64"/>
      <c r="AP50" s="67"/>
      <c r="AQ50" s="67"/>
      <c r="AR50" s="65"/>
      <c r="AS50" s="65"/>
      <c r="AT50" s="67"/>
      <c r="AU50" s="67"/>
      <c r="AV50" s="67"/>
      <c r="AW50" s="67"/>
      <c r="AX50" s="67"/>
      <c r="AY50" s="67"/>
      <c r="AZ50" s="67"/>
      <c r="BA50" s="67"/>
      <c r="BB50" s="67"/>
      <c r="BC50" s="67"/>
      <c r="BD50" s="67"/>
      <c r="BE50" s="67"/>
      <c r="BF50" s="67"/>
      <c r="BG50" s="67"/>
      <c r="BH50" s="67"/>
      <c r="BI50" s="67"/>
      <c r="BJ50" s="68"/>
      <c r="BK50" s="69"/>
      <c r="BL50" s="70"/>
      <c r="BM50" s="70"/>
      <c r="BN50" s="70"/>
      <c r="BO50" s="70"/>
      <c r="BP50" s="70"/>
      <c r="BQ50" s="70"/>
      <c r="BR50" s="70"/>
      <c r="BS50" s="70"/>
      <c r="BT50" s="70"/>
      <c r="BU50" s="70"/>
      <c r="BV50" s="70"/>
      <c r="BW50" s="70"/>
      <c r="BX50" s="70"/>
      <c r="BY50" s="70"/>
      <c r="BZ50" s="70"/>
      <c r="CA50" s="70"/>
      <c r="CB50" s="55"/>
      <c r="CC50" s="55"/>
      <c r="CD50" s="55"/>
      <c r="CE50" s="55"/>
      <c r="CF50" s="55"/>
      <c r="CG50" s="55"/>
      <c r="CH50" s="55"/>
      <c r="CI50" s="55"/>
    </row>
    <row r="51" spans="1:87" ht="15" x14ac:dyDescent="0.25">
      <c r="A51" s="64"/>
      <c r="B51" s="64"/>
      <c r="C51" s="64"/>
      <c r="D51"/>
      <c r="E51"/>
      <c r="F51"/>
      <c r="G51" s="64"/>
      <c r="H51" s="64"/>
      <c r="I51" s="64"/>
      <c r="J51"/>
      <c r="K51" s="64"/>
      <c r="L51" s="64"/>
      <c r="M51"/>
      <c r="N51"/>
      <c r="O51" s="64"/>
      <c r="P51"/>
      <c r="Q51" s="64"/>
      <c r="R51"/>
      <c r="S51"/>
      <c r="T51" s="64"/>
      <c r="U51" s="64"/>
      <c r="V51" s="64"/>
      <c r="W51" s="65"/>
      <c r="X51" s="66"/>
      <c r="Y51" s="64"/>
      <c r="Z51" s="64"/>
      <c r="AA51" s="64"/>
      <c r="AB51" s="64"/>
      <c r="AC51" s="64"/>
      <c r="AD51"/>
      <c r="AE51" s="64"/>
      <c r="AF51" s="64"/>
      <c r="AG51" s="64"/>
      <c r="AH51" s="64"/>
      <c r="AI51" s="64"/>
      <c r="AJ51" s="64"/>
      <c r="AK51" s="64"/>
      <c r="AL51" s="64"/>
      <c r="AM51"/>
      <c r="AN51" s="64"/>
      <c r="AO51" s="64"/>
      <c r="AP51" s="67"/>
      <c r="AQ51" s="67"/>
      <c r="AR51" s="65"/>
      <c r="AS51" s="65"/>
      <c r="AT51" s="67"/>
      <c r="AU51" s="67"/>
      <c r="AV51" s="67"/>
      <c r="AW51" s="67"/>
      <c r="AX51" s="67"/>
      <c r="AY51" s="67"/>
      <c r="AZ51" s="67"/>
      <c r="BA51" s="67"/>
      <c r="BB51" s="67"/>
      <c r="BC51" s="67"/>
      <c r="BD51" s="67"/>
      <c r="BE51" s="67"/>
      <c r="BF51" s="67"/>
      <c r="BG51" s="67"/>
      <c r="BH51" s="67"/>
      <c r="BI51" s="67"/>
      <c r="BJ51" s="68"/>
      <c r="BK51" s="69"/>
      <c r="BL51" s="70"/>
      <c r="BM51" s="70"/>
      <c r="BN51" s="70"/>
      <c r="BO51" s="70"/>
      <c r="BP51" s="70"/>
      <c r="BQ51" s="70"/>
      <c r="BR51" s="70"/>
      <c r="BS51" s="70"/>
      <c r="BT51" s="70"/>
      <c r="BU51" s="70"/>
      <c r="BV51" s="70"/>
      <c r="BW51" s="70"/>
      <c r="BX51" s="70"/>
      <c r="BY51" s="70"/>
      <c r="BZ51" s="70"/>
      <c r="CA51" s="70"/>
      <c r="CB51" s="55"/>
      <c r="CC51" s="55"/>
      <c r="CD51" s="55"/>
      <c r="CE51" s="55"/>
      <c r="CF51" s="55"/>
      <c r="CG51" s="55"/>
      <c r="CH51" s="55"/>
      <c r="CI51" s="55"/>
    </row>
    <row r="52" spans="1:87" ht="15" x14ac:dyDescent="0.25">
      <c r="A52" s="64"/>
      <c r="B52" s="64"/>
      <c r="C52" s="64"/>
      <c r="D52"/>
      <c r="E52"/>
      <c r="F52"/>
      <c r="G52" s="64"/>
      <c r="H52" s="64"/>
      <c r="I52" s="64"/>
      <c r="J52"/>
      <c r="K52" s="64"/>
      <c r="L52" s="64"/>
      <c r="M52"/>
      <c r="N52"/>
      <c r="O52" s="64"/>
      <c r="P52"/>
      <c r="Q52" s="64"/>
      <c r="R52"/>
      <c r="S52"/>
      <c r="T52" s="64"/>
      <c r="U52" s="64"/>
      <c r="V52" s="64"/>
      <c r="W52" s="65"/>
      <c r="X52" s="66"/>
      <c r="Y52" s="64"/>
      <c r="Z52" s="64"/>
      <c r="AA52" s="64"/>
      <c r="AB52" s="64"/>
      <c r="AC52" s="64"/>
      <c r="AD52"/>
      <c r="AE52" s="64"/>
      <c r="AF52" s="64"/>
      <c r="AG52" s="64"/>
      <c r="AH52" s="64"/>
      <c r="AI52" s="64"/>
      <c r="AJ52" s="64"/>
      <c r="AK52" s="64"/>
      <c r="AL52" s="64"/>
      <c r="AM52"/>
      <c r="AN52" s="64"/>
      <c r="AO52" s="64"/>
      <c r="AP52" s="67"/>
      <c r="AQ52" s="67"/>
      <c r="AR52" s="65"/>
      <c r="AS52" s="65"/>
      <c r="AT52" s="67"/>
      <c r="AU52" s="67"/>
      <c r="AV52" s="67"/>
      <c r="AW52" s="67"/>
      <c r="AX52" s="67"/>
      <c r="AY52" s="67"/>
      <c r="AZ52" s="67"/>
      <c r="BA52" s="67"/>
      <c r="BB52" s="67"/>
      <c r="BC52" s="67"/>
      <c r="BD52" s="67"/>
      <c r="BE52" s="67"/>
      <c r="BF52" s="67"/>
      <c r="BG52" s="67"/>
      <c r="BH52" s="67"/>
      <c r="BI52" s="67"/>
      <c r="BJ52" s="68"/>
      <c r="BK52" s="69"/>
      <c r="BL52" s="70"/>
      <c r="BM52" s="70"/>
      <c r="BN52" s="70"/>
      <c r="BO52" s="70"/>
      <c r="BP52" s="70"/>
      <c r="BQ52" s="70"/>
      <c r="BR52" s="70"/>
      <c r="BS52" s="70"/>
      <c r="BT52" s="70"/>
      <c r="BU52" s="70"/>
      <c r="BV52" s="70"/>
      <c r="BW52" s="70"/>
      <c r="BX52" s="70"/>
      <c r="BY52" s="70"/>
      <c r="BZ52" s="70"/>
      <c r="CA52" s="70"/>
      <c r="CB52" s="55"/>
      <c r="CC52" s="55"/>
      <c r="CD52" s="55"/>
      <c r="CE52" s="55"/>
      <c r="CF52" s="55"/>
      <c r="CG52" s="55"/>
      <c r="CH52" s="55"/>
      <c r="CI52" s="55"/>
    </row>
    <row r="53" spans="1:87" ht="15" x14ac:dyDescent="0.25">
      <c r="A53" s="64"/>
      <c r="B53" s="64"/>
      <c r="C53" s="64"/>
      <c r="D53"/>
      <c r="E53"/>
      <c r="F53"/>
      <c r="G53" s="64"/>
      <c r="H53" s="64"/>
      <c r="I53" s="64"/>
      <c r="J53"/>
      <c r="K53" s="64"/>
      <c r="L53" s="64"/>
      <c r="M53"/>
      <c r="N53"/>
      <c r="O53" s="64"/>
      <c r="P53"/>
      <c r="Q53" s="64"/>
      <c r="R53"/>
      <c r="S53"/>
      <c r="T53" s="64"/>
      <c r="U53" s="64"/>
      <c r="V53" s="64"/>
      <c r="W53" s="65"/>
      <c r="X53" s="66"/>
      <c r="Y53" s="64"/>
      <c r="Z53" s="64"/>
      <c r="AA53" s="64"/>
      <c r="AB53" s="64"/>
      <c r="AC53" s="64"/>
      <c r="AD53"/>
      <c r="AE53" s="64"/>
      <c r="AF53" s="64"/>
      <c r="AG53" s="64"/>
      <c r="AH53" s="64"/>
      <c r="AI53" s="64"/>
      <c r="AJ53" s="64"/>
      <c r="AK53" s="64"/>
      <c r="AL53" s="64"/>
      <c r="AM53"/>
      <c r="AN53" s="64"/>
      <c r="AO53" s="64"/>
      <c r="AP53" s="67"/>
      <c r="AQ53" s="67"/>
      <c r="AR53" s="65"/>
      <c r="AS53" s="65"/>
      <c r="AT53" s="67"/>
      <c r="AU53" s="67"/>
      <c r="AV53" s="67"/>
      <c r="AW53" s="67"/>
      <c r="AX53" s="67"/>
      <c r="AY53" s="67"/>
      <c r="AZ53" s="67"/>
      <c r="BA53" s="67"/>
      <c r="BB53" s="67"/>
      <c r="BC53" s="67"/>
      <c r="BD53" s="67"/>
      <c r="BE53" s="67"/>
      <c r="BF53" s="67"/>
      <c r="BG53" s="67"/>
      <c r="BH53" s="67"/>
      <c r="BI53" s="67"/>
      <c r="BJ53" s="68"/>
      <c r="BK53" s="69"/>
      <c r="BL53" s="70"/>
      <c r="BM53" s="70"/>
      <c r="BN53" s="70"/>
      <c r="BO53" s="70"/>
      <c r="BP53" s="70"/>
      <c r="BQ53" s="70"/>
      <c r="BR53" s="70"/>
      <c r="BS53" s="70"/>
      <c r="BT53" s="70"/>
      <c r="BU53" s="70"/>
      <c r="BV53" s="70"/>
      <c r="BW53" s="70"/>
      <c r="BX53" s="70"/>
      <c r="BY53" s="70"/>
      <c r="BZ53" s="70"/>
      <c r="CA53" s="70"/>
      <c r="CB53" s="55"/>
      <c r="CC53" s="55"/>
      <c r="CD53" s="55"/>
      <c r="CE53" s="55"/>
      <c r="CF53" s="55"/>
      <c r="CG53" s="55"/>
      <c r="CH53" s="55"/>
      <c r="CI53" s="55"/>
    </row>
    <row r="54" spans="1:87" ht="15" x14ac:dyDescent="0.25">
      <c r="A54" s="64"/>
      <c r="B54" s="64"/>
      <c r="C54" s="64"/>
      <c r="D54"/>
      <c r="E54"/>
      <c r="F54"/>
      <c r="G54" s="64"/>
      <c r="H54" s="64"/>
      <c r="I54" s="64"/>
      <c r="J54"/>
      <c r="K54" s="64"/>
      <c r="L54" s="64"/>
      <c r="M54"/>
      <c r="N54"/>
      <c r="O54" s="64"/>
      <c r="P54"/>
      <c r="Q54" s="64"/>
      <c r="R54"/>
      <c r="S54"/>
      <c r="T54" s="64"/>
      <c r="U54" s="64"/>
      <c r="V54" s="64"/>
      <c r="W54" s="65"/>
      <c r="X54" s="66"/>
      <c r="Y54" s="64"/>
      <c r="Z54" s="64"/>
      <c r="AA54" s="64"/>
      <c r="AB54" s="64"/>
      <c r="AC54" s="64"/>
      <c r="AD54"/>
      <c r="AE54" s="64"/>
      <c r="AF54" s="64"/>
      <c r="AG54" s="64"/>
      <c r="AH54" s="64"/>
      <c r="AI54" s="64"/>
      <c r="AJ54" s="64"/>
      <c r="AK54" s="64"/>
      <c r="AL54" s="64"/>
      <c r="AM54"/>
      <c r="AN54" s="64"/>
      <c r="AO54" s="64"/>
      <c r="AP54" s="67"/>
      <c r="AQ54" s="67"/>
      <c r="AR54" s="65"/>
      <c r="AS54" s="65"/>
      <c r="AT54" s="67"/>
      <c r="AU54" s="67"/>
      <c r="AV54" s="67"/>
      <c r="AW54" s="67"/>
      <c r="AX54" s="67"/>
      <c r="AY54" s="67"/>
      <c r="AZ54" s="67"/>
      <c r="BA54" s="67"/>
      <c r="BB54" s="67"/>
      <c r="BC54" s="67"/>
      <c r="BD54" s="67"/>
      <c r="BE54" s="67"/>
      <c r="BF54" s="67"/>
      <c r="BG54" s="67"/>
      <c r="BH54" s="67"/>
      <c r="BI54" s="67"/>
      <c r="BJ54" s="68"/>
      <c r="BK54" s="69"/>
      <c r="BL54" s="70"/>
      <c r="BM54" s="70"/>
      <c r="BN54" s="70"/>
      <c r="BO54" s="70"/>
      <c r="BP54" s="70"/>
      <c r="BQ54" s="70"/>
      <c r="BR54" s="70"/>
      <c r="BS54" s="70"/>
      <c r="BT54" s="70"/>
      <c r="BU54" s="70"/>
      <c r="BV54" s="70"/>
      <c r="BW54" s="70"/>
      <c r="BX54" s="70"/>
      <c r="BY54" s="70"/>
      <c r="BZ54" s="70"/>
      <c r="CA54" s="70"/>
      <c r="CB54" s="55"/>
      <c r="CC54" s="55"/>
      <c r="CD54" s="55"/>
      <c r="CE54" s="55"/>
      <c r="CF54" s="55"/>
      <c r="CG54" s="55"/>
      <c r="CH54" s="55"/>
      <c r="CI54" s="55"/>
    </row>
    <row r="55" spans="1:87" ht="15" x14ac:dyDescent="0.25">
      <c r="A55" s="64"/>
      <c r="B55" s="64"/>
      <c r="C55" s="64"/>
      <c r="D55"/>
      <c r="E55"/>
      <c r="F55"/>
      <c r="G55" s="64"/>
      <c r="H55" s="64"/>
      <c r="I55" s="64"/>
      <c r="J55"/>
      <c r="K55" s="64"/>
      <c r="L55" s="64"/>
      <c r="M55"/>
      <c r="N55"/>
      <c r="O55" s="64"/>
      <c r="P55"/>
      <c r="Q55" s="64"/>
      <c r="R55"/>
      <c r="S55"/>
      <c r="T55" s="64"/>
      <c r="U55" s="64"/>
      <c r="V55" s="64"/>
      <c r="W55" s="65"/>
      <c r="X55" s="66"/>
      <c r="Y55" s="64"/>
      <c r="Z55" s="64"/>
      <c r="AA55" s="64"/>
      <c r="AB55" s="64"/>
      <c r="AC55" s="64"/>
      <c r="AD55"/>
      <c r="AE55" s="64"/>
      <c r="AF55" s="64"/>
      <c r="AG55" s="64"/>
      <c r="AH55" s="64"/>
      <c r="AI55" s="64"/>
      <c r="AJ55" s="64"/>
      <c r="AK55" s="64"/>
      <c r="AL55" s="64"/>
      <c r="AM55"/>
      <c r="AN55" s="64"/>
      <c r="AO55" s="64"/>
      <c r="AP55" s="67"/>
      <c r="AQ55" s="67"/>
      <c r="AR55" s="65"/>
      <c r="AS55" s="65"/>
      <c r="AT55" s="67"/>
      <c r="AU55" s="67"/>
      <c r="AV55" s="67"/>
      <c r="AW55" s="67"/>
      <c r="AX55" s="67"/>
      <c r="AY55" s="67"/>
      <c r="AZ55" s="67"/>
      <c r="BA55" s="67"/>
      <c r="BB55" s="67"/>
      <c r="BC55" s="67"/>
      <c r="BD55" s="67"/>
      <c r="BE55" s="67"/>
      <c r="BF55" s="67"/>
      <c r="BG55" s="67"/>
      <c r="BH55" s="67"/>
      <c r="BI55" s="67"/>
      <c r="BJ55" s="68"/>
      <c r="BK55" s="69"/>
      <c r="BL55" s="70"/>
      <c r="BM55" s="70"/>
      <c r="BN55" s="70"/>
      <c r="BO55" s="70"/>
      <c r="BP55" s="70"/>
      <c r="BQ55" s="70"/>
      <c r="BR55" s="70"/>
      <c r="BS55" s="70"/>
      <c r="BT55" s="70"/>
      <c r="BU55" s="70"/>
      <c r="BV55" s="70"/>
      <c r="BW55" s="70"/>
      <c r="BX55" s="70"/>
      <c r="BY55" s="70"/>
      <c r="BZ55" s="70"/>
      <c r="CA55" s="70"/>
      <c r="CB55" s="55"/>
      <c r="CC55" s="55"/>
      <c r="CD55" s="55"/>
      <c r="CE55" s="55"/>
      <c r="CF55" s="55"/>
      <c r="CG55" s="55"/>
      <c r="CH55" s="55"/>
      <c r="CI55" s="55"/>
    </row>
    <row r="56" spans="1:87" ht="15" x14ac:dyDescent="0.25">
      <c r="A56" s="64"/>
      <c r="B56" s="64"/>
      <c r="C56" s="64"/>
      <c r="D56"/>
      <c r="E56"/>
      <c r="F56"/>
      <c r="G56" s="64"/>
      <c r="H56" s="64"/>
      <c r="I56" s="64"/>
      <c r="J56"/>
      <c r="K56" s="64"/>
      <c r="L56" s="64"/>
      <c r="M56"/>
      <c r="N56"/>
      <c r="O56" s="64"/>
      <c r="P56"/>
      <c r="Q56" s="64"/>
      <c r="R56"/>
      <c r="S56"/>
      <c r="T56" s="64"/>
      <c r="U56" s="64"/>
      <c r="V56" s="64"/>
      <c r="W56" s="65"/>
      <c r="X56" s="66"/>
      <c r="Y56" s="64"/>
      <c r="Z56" s="64"/>
      <c r="AA56" s="64"/>
      <c r="AB56" s="64"/>
      <c r="AC56" s="64"/>
      <c r="AD56"/>
      <c r="AE56" s="64"/>
      <c r="AF56" s="64"/>
      <c r="AG56" s="64"/>
      <c r="AH56" s="64"/>
      <c r="AI56" s="64"/>
      <c r="AJ56" s="64"/>
      <c r="AK56" s="64"/>
      <c r="AL56" s="64"/>
      <c r="AM56"/>
      <c r="AN56" s="64"/>
      <c r="AO56" s="64"/>
      <c r="AP56" s="67"/>
      <c r="AQ56" s="67"/>
      <c r="AR56" s="65"/>
      <c r="AS56" s="65"/>
      <c r="AT56" s="67"/>
      <c r="AU56" s="67"/>
      <c r="AV56" s="67"/>
      <c r="AW56" s="67"/>
      <c r="AX56" s="67"/>
      <c r="AY56" s="67"/>
      <c r="AZ56" s="67"/>
      <c r="BA56" s="67"/>
      <c r="BB56" s="67"/>
      <c r="BC56" s="67"/>
      <c r="BD56" s="67"/>
      <c r="BE56" s="67"/>
      <c r="BF56" s="67"/>
      <c r="BG56" s="67"/>
      <c r="BH56" s="67"/>
      <c r="BI56" s="67"/>
      <c r="BJ56" s="68"/>
      <c r="BK56" s="69"/>
      <c r="BL56" s="70"/>
      <c r="BM56" s="70"/>
      <c r="BN56" s="70"/>
      <c r="BO56" s="70"/>
      <c r="BP56" s="70"/>
      <c r="BQ56" s="70"/>
      <c r="BR56" s="70"/>
      <c r="BS56" s="70"/>
      <c r="BT56" s="70"/>
      <c r="BU56" s="70"/>
      <c r="BV56" s="70"/>
      <c r="BW56" s="70"/>
      <c r="BX56" s="70"/>
      <c r="BY56" s="70"/>
      <c r="BZ56" s="70"/>
      <c r="CA56" s="70"/>
      <c r="CB56" s="55"/>
      <c r="CC56" s="55"/>
      <c r="CD56" s="55"/>
      <c r="CE56" s="55"/>
      <c r="CF56" s="55"/>
      <c r="CG56" s="55"/>
      <c r="CH56" s="55"/>
      <c r="CI56" s="55"/>
    </row>
    <row r="57" spans="1:87" ht="15" x14ac:dyDescent="0.25">
      <c r="A57" s="64"/>
      <c r="B57" s="64"/>
      <c r="C57" s="64"/>
      <c r="D57"/>
      <c r="E57"/>
      <c r="F57"/>
      <c r="G57" s="64"/>
      <c r="H57" s="64"/>
      <c r="I57" s="64"/>
      <c r="J57"/>
      <c r="K57" s="64"/>
      <c r="L57" s="64"/>
      <c r="M57"/>
      <c r="N57"/>
      <c r="O57" s="64"/>
      <c r="P57"/>
      <c r="Q57" s="64"/>
      <c r="R57"/>
      <c r="S57"/>
      <c r="T57" s="64"/>
      <c r="U57" s="64"/>
      <c r="V57" s="64"/>
      <c r="W57" s="65"/>
      <c r="X57" s="66"/>
      <c r="Y57" s="64"/>
      <c r="Z57" s="64"/>
      <c r="AA57" s="64"/>
      <c r="AB57" s="64"/>
      <c r="AC57" s="64"/>
      <c r="AD57"/>
      <c r="AE57" s="64"/>
      <c r="AF57" s="64"/>
      <c r="AG57" s="64"/>
      <c r="AH57" s="64"/>
      <c r="AI57" s="64"/>
      <c r="AJ57" s="64"/>
      <c r="AK57" s="64"/>
      <c r="AL57" s="64"/>
      <c r="AM57"/>
      <c r="AN57" s="64"/>
      <c r="AO57" s="64"/>
      <c r="AP57" s="67"/>
      <c r="AQ57" s="67"/>
      <c r="AR57" s="65"/>
      <c r="AS57" s="65"/>
      <c r="AT57" s="67"/>
      <c r="AU57" s="67"/>
      <c r="AV57" s="67"/>
      <c r="AW57" s="67"/>
      <c r="AX57" s="67"/>
      <c r="AY57" s="67"/>
      <c r="AZ57" s="67"/>
      <c r="BA57" s="67"/>
      <c r="BB57" s="67"/>
      <c r="BC57" s="67"/>
      <c r="BD57" s="67"/>
      <c r="BE57" s="67"/>
      <c r="BF57" s="67"/>
      <c r="BG57" s="67"/>
      <c r="BH57" s="67"/>
      <c r="BI57" s="67"/>
      <c r="BJ57" s="68"/>
      <c r="BK57" s="69"/>
      <c r="BL57" s="70"/>
      <c r="BM57" s="70"/>
      <c r="BN57" s="70"/>
      <c r="BO57" s="70"/>
      <c r="BP57" s="70"/>
      <c r="BQ57" s="70"/>
      <c r="BR57" s="70"/>
      <c r="BS57" s="70"/>
      <c r="BT57" s="70"/>
      <c r="BU57" s="70"/>
      <c r="BV57" s="70"/>
      <c r="BW57" s="70"/>
      <c r="BX57" s="70"/>
      <c r="BY57" s="70"/>
      <c r="BZ57" s="70"/>
      <c r="CA57" s="70"/>
      <c r="CB57" s="55"/>
      <c r="CC57" s="55"/>
      <c r="CD57" s="55"/>
      <c r="CE57" s="55"/>
      <c r="CF57" s="55"/>
      <c r="CG57" s="55"/>
      <c r="CH57" s="55"/>
      <c r="CI57" s="55"/>
    </row>
    <row r="58" spans="1:87" ht="15" x14ac:dyDescent="0.25">
      <c r="A58" s="64"/>
      <c r="B58" s="64"/>
      <c r="C58" s="64"/>
      <c r="D58"/>
      <c r="E58"/>
      <c r="F58"/>
      <c r="G58" s="64"/>
      <c r="H58" s="64"/>
      <c r="I58" s="64"/>
      <c r="J58"/>
      <c r="K58" s="64"/>
      <c r="L58" s="64"/>
      <c r="M58"/>
      <c r="N58"/>
      <c r="O58" s="64"/>
      <c r="P58"/>
      <c r="Q58" s="64"/>
      <c r="R58"/>
      <c r="S58"/>
      <c r="T58" s="64"/>
      <c r="U58" s="64"/>
      <c r="V58" s="64"/>
      <c r="W58" s="65"/>
      <c r="X58" s="66"/>
      <c r="Y58" s="64"/>
      <c r="Z58" s="64"/>
      <c r="AA58" s="64"/>
      <c r="AB58" s="64"/>
      <c r="AC58" s="64"/>
      <c r="AD58"/>
      <c r="AE58" s="64"/>
      <c r="AF58" s="64"/>
      <c r="AG58" s="64"/>
      <c r="AH58" s="64"/>
      <c r="AI58" s="64"/>
      <c r="AJ58" s="64"/>
      <c r="AK58" s="64"/>
      <c r="AL58" s="64"/>
      <c r="AM58"/>
      <c r="AN58" s="64"/>
      <c r="AO58" s="64"/>
      <c r="AP58" s="67"/>
      <c r="AQ58" s="67"/>
      <c r="AR58" s="65"/>
      <c r="AS58" s="65"/>
      <c r="AT58" s="67"/>
      <c r="AU58" s="67"/>
      <c r="AV58" s="67"/>
      <c r="AW58" s="67"/>
      <c r="AX58" s="67"/>
      <c r="AY58" s="67"/>
      <c r="AZ58" s="67"/>
      <c r="BA58" s="67"/>
      <c r="BB58" s="67"/>
      <c r="BC58" s="67"/>
      <c r="BD58" s="67"/>
      <c r="BE58" s="67"/>
      <c r="BF58" s="67"/>
      <c r="BG58" s="67"/>
      <c r="BH58" s="67"/>
      <c r="BI58" s="67"/>
      <c r="BJ58" s="68"/>
      <c r="BK58" s="69"/>
      <c r="BL58" s="70"/>
      <c r="BM58" s="70"/>
      <c r="BN58" s="70"/>
      <c r="BO58" s="70"/>
      <c r="BP58" s="70"/>
      <c r="BQ58" s="70"/>
      <c r="BR58" s="70"/>
      <c r="BS58" s="70"/>
      <c r="BT58" s="70"/>
      <c r="BU58" s="70"/>
      <c r="BV58" s="70"/>
      <c r="BW58" s="70"/>
      <c r="BX58" s="70"/>
      <c r="BY58" s="70"/>
      <c r="BZ58" s="70"/>
      <c r="CA58" s="70"/>
      <c r="CB58" s="55"/>
      <c r="CC58" s="55"/>
      <c r="CD58" s="55"/>
      <c r="CE58" s="55"/>
      <c r="CF58" s="55"/>
      <c r="CG58" s="55"/>
      <c r="CH58" s="55"/>
      <c r="CI58" s="55"/>
    </row>
    <row r="59" spans="1:87" ht="15" x14ac:dyDescent="0.25">
      <c r="A59" s="64"/>
      <c r="B59" s="64"/>
      <c r="C59" s="64"/>
      <c r="D59"/>
      <c r="E59"/>
      <c r="F59"/>
      <c r="G59" s="64"/>
      <c r="H59" s="64"/>
      <c r="I59" s="64"/>
      <c r="J59"/>
      <c r="K59" s="64"/>
      <c r="L59" s="64"/>
      <c r="M59"/>
      <c r="N59"/>
      <c r="O59" s="64"/>
      <c r="P59"/>
      <c r="Q59" s="64"/>
      <c r="R59"/>
      <c r="S59"/>
      <c r="T59" s="64"/>
      <c r="U59" s="64"/>
      <c r="V59" s="64"/>
      <c r="W59" s="65"/>
      <c r="X59" s="66"/>
      <c r="Y59" s="64"/>
      <c r="Z59" s="64"/>
      <c r="AA59" s="64"/>
      <c r="AB59" s="64"/>
      <c r="AC59" s="64"/>
      <c r="AD59"/>
      <c r="AE59" s="64"/>
      <c r="AF59" s="64"/>
      <c r="AG59"/>
      <c r="AH59" s="64"/>
      <c r="AI59" s="64"/>
      <c r="AJ59" s="64"/>
      <c r="AK59" s="64"/>
      <c r="AL59" s="64"/>
      <c r="AM59"/>
      <c r="AN59" s="64"/>
      <c r="AO59" s="64"/>
      <c r="AP59" s="67"/>
      <c r="AQ59" s="67"/>
      <c r="AR59" s="65"/>
      <c r="AS59" s="65"/>
      <c r="AT59" s="67"/>
      <c r="AU59" s="67"/>
      <c r="AV59" s="67"/>
      <c r="AW59" s="67"/>
      <c r="AX59" s="67"/>
      <c r="AY59" s="67"/>
      <c r="AZ59" s="67"/>
      <c r="BA59" s="67"/>
      <c r="BB59" s="67"/>
      <c r="BC59" s="67"/>
      <c r="BD59" s="67"/>
      <c r="BE59" s="67"/>
      <c r="BF59" s="67"/>
      <c r="BG59" s="67"/>
      <c r="BH59" s="67"/>
      <c r="BI59" s="67"/>
      <c r="BJ59" s="68"/>
      <c r="BK59" s="69"/>
      <c r="BL59" s="70"/>
      <c r="BM59" s="70"/>
      <c r="BN59" s="70"/>
      <c r="BO59" s="70"/>
      <c r="BP59" s="70"/>
      <c r="BQ59" s="70"/>
      <c r="BR59" s="70"/>
      <c r="BS59" s="70"/>
      <c r="BT59" s="70"/>
      <c r="BU59" s="70"/>
      <c r="BV59" s="70"/>
      <c r="BW59" s="70"/>
      <c r="BX59" s="70"/>
      <c r="BY59" s="70"/>
      <c r="BZ59" s="70"/>
      <c r="CA59" s="70"/>
      <c r="CB59" s="55"/>
      <c r="CC59" s="55"/>
      <c r="CD59" s="55"/>
      <c r="CE59" s="55"/>
      <c r="CF59" s="55"/>
      <c r="CG59" s="55"/>
      <c r="CH59" s="55"/>
      <c r="CI59" s="55"/>
    </row>
    <row r="60" spans="1:87" ht="15" x14ac:dyDescent="0.25">
      <c r="A60" s="64"/>
      <c r="B60" s="64"/>
      <c r="C60" s="64"/>
      <c r="D60"/>
      <c r="E60"/>
      <c r="F60"/>
      <c r="G60" s="64"/>
      <c r="H60" s="64"/>
      <c r="I60" s="64"/>
      <c r="J60"/>
      <c r="K60" s="64"/>
      <c r="L60" s="64"/>
      <c r="M60"/>
      <c r="N60"/>
      <c r="O60" s="64"/>
      <c r="P60"/>
      <c r="Q60" s="64"/>
      <c r="R60"/>
      <c r="S60"/>
      <c r="T60" s="64"/>
      <c r="U60" s="64"/>
      <c r="V60" s="64"/>
      <c r="W60" s="65"/>
      <c r="X60" s="66"/>
      <c r="Y60" s="64"/>
      <c r="Z60" s="64"/>
      <c r="AA60" s="64"/>
      <c r="AB60" s="64"/>
      <c r="AC60" s="64"/>
      <c r="AD60"/>
      <c r="AE60" s="64"/>
      <c r="AF60" s="64"/>
      <c r="AG60" s="64"/>
      <c r="AH60" s="64"/>
      <c r="AI60" s="64"/>
      <c r="AJ60" s="64"/>
      <c r="AK60" s="64"/>
      <c r="AL60" s="64"/>
      <c r="AM60"/>
      <c r="AN60" s="64"/>
      <c r="AO60" s="64"/>
      <c r="AP60" s="67"/>
      <c r="AQ60" s="67"/>
      <c r="AR60" s="65"/>
      <c r="AS60" s="65"/>
      <c r="AT60" s="67"/>
      <c r="AU60" s="67"/>
      <c r="AV60" s="67"/>
      <c r="AW60" s="67"/>
      <c r="AX60" s="67"/>
      <c r="AY60" s="67"/>
      <c r="AZ60" s="67"/>
      <c r="BA60" s="67"/>
      <c r="BB60" s="67"/>
      <c r="BC60" s="67"/>
      <c r="BD60" s="67"/>
      <c r="BE60" s="67"/>
      <c r="BF60" s="67"/>
      <c r="BG60" s="67"/>
      <c r="BH60" s="67"/>
      <c r="BI60" s="67"/>
      <c r="BJ60" s="68"/>
      <c r="BK60" s="69"/>
      <c r="BL60" s="70"/>
      <c r="BM60" s="70"/>
      <c r="BN60" s="70"/>
      <c r="BO60" s="70"/>
      <c r="BP60" s="70"/>
      <c r="BQ60" s="70"/>
      <c r="BR60" s="70"/>
      <c r="BS60" s="70"/>
      <c r="BT60" s="70"/>
      <c r="BU60" s="70"/>
      <c r="BV60" s="70"/>
      <c r="BW60" s="70"/>
      <c r="BX60" s="70"/>
      <c r="BY60" s="70"/>
      <c r="BZ60" s="70"/>
      <c r="CA60" s="70"/>
      <c r="CB60" s="55"/>
      <c r="CC60" s="55"/>
      <c r="CD60" s="55"/>
      <c r="CE60" s="55"/>
      <c r="CF60" s="55"/>
      <c r="CG60" s="55"/>
      <c r="CH60" s="55"/>
      <c r="CI60" s="55"/>
    </row>
    <row r="61" spans="1:87" ht="15" x14ac:dyDescent="0.25">
      <c r="A61" s="64"/>
      <c r="B61" s="64"/>
      <c r="C61" s="64"/>
      <c r="D61"/>
      <c r="E61"/>
      <c r="F61"/>
      <c r="G61" s="64"/>
      <c r="H61" s="64"/>
      <c r="I61" s="64"/>
      <c r="J61"/>
      <c r="K61" s="64"/>
      <c r="L61" s="64"/>
      <c r="M61"/>
      <c r="N61"/>
      <c r="O61" s="64"/>
      <c r="P61"/>
      <c r="Q61" s="64"/>
      <c r="R61"/>
      <c r="S61"/>
      <c r="T61" s="64"/>
      <c r="U61" s="64"/>
      <c r="V61" s="64"/>
      <c r="W61" s="65"/>
      <c r="X61" s="66"/>
      <c r="Y61" s="64"/>
      <c r="Z61" s="64"/>
      <c r="AA61" s="64"/>
      <c r="AB61" s="64"/>
      <c r="AC61" s="64"/>
      <c r="AD61"/>
      <c r="AE61" s="64"/>
      <c r="AF61" s="64"/>
      <c r="AG61" s="64"/>
      <c r="AH61" s="64"/>
      <c r="AI61" s="64"/>
      <c r="AJ61" s="64"/>
      <c r="AK61" s="64"/>
      <c r="AL61" s="64"/>
      <c r="AM61"/>
      <c r="AN61" s="64"/>
      <c r="AO61" s="64"/>
      <c r="AP61" s="67"/>
      <c r="AQ61" s="67"/>
      <c r="AR61" s="65"/>
      <c r="AS61" s="65"/>
      <c r="AT61" s="67"/>
      <c r="AU61" s="67"/>
      <c r="AV61" s="67"/>
      <c r="AW61" s="67"/>
      <c r="AX61" s="67"/>
      <c r="AY61" s="67"/>
      <c r="AZ61" s="67"/>
      <c r="BA61" s="67"/>
      <c r="BB61" s="67"/>
      <c r="BC61" s="67"/>
      <c r="BD61" s="67"/>
      <c r="BE61" s="67"/>
      <c r="BF61" s="67"/>
      <c r="BG61" s="67"/>
      <c r="BH61" s="67"/>
      <c r="BI61" s="67"/>
      <c r="BJ61" s="68"/>
      <c r="BK61" s="69"/>
      <c r="BL61" s="70"/>
      <c r="BM61" s="70"/>
      <c r="BN61" s="70"/>
      <c r="BO61" s="70"/>
      <c r="BP61" s="70"/>
      <c r="BQ61" s="70"/>
      <c r="BR61" s="70"/>
      <c r="BS61" s="70"/>
      <c r="BT61" s="70"/>
      <c r="BU61" s="70"/>
      <c r="BV61" s="70"/>
      <c r="BW61" s="70"/>
      <c r="BX61" s="70"/>
      <c r="BY61" s="70"/>
      <c r="BZ61" s="70"/>
      <c r="CA61" s="70"/>
      <c r="CB61" s="55"/>
      <c r="CC61" s="55"/>
      <c r="CD61" s="55"/>
      <c r="CE61" s="55"/>
      <c r="CF61" s="55"/>
      <c r="CG61" s="55"/>
      <c r="CH61" s="55"/>
      <c r="CI61" s="55"/>
    </row>
    <row r="62" spans="1:87" ht="15" x14ac:dyDescent="0.25">
      <c r="A62" s="64"/>
      <c r="B62" s="64"/>
      <c r="C62" s="64"/>
      <c r="D62"/>
      <c r="E62"/>
      <c r="F62"/>
      <c r="G62" s="64"/>
      <c r="H62" s="64"/>
      <c r="I62" s="64"/>
      <c r="J62"/>
      <c r="K62" s="64"/>
      <c r="L62" s="64"/>
      <c r="M62"/>
      <c r="N62"/>
      <c r="O62" s="64"/>
      <c r="P62"/>
      <c r="Q62" s="64"/>
      <c r="R62"/>
      <c r="S62"/>
      <c r="T62" s="64"/>
      <c r="U62" s="64"/>
      <c r="V62" s="64"/>
      <c r="W62" s="65"/>
      <c r="X62" s="66"/>
      <c r="Y62" s="64"/>
      <c r="Z62" s="64"/>
      <c r="AA62" s="64"/>
      <c r="AB62" s="64"/>
      <c r="AC62" s="64"/>
      <c r="AD62"/>
      <c r="AE62" s="64"/>
      <c r="AF62" s="64"/>
      <c r="AG62" s="64"/>
      <c r="AH62" s="64"/>
      <c r="AI62" s="64"/>
      <c r="AJ62" s="64"/>
      <c r="AK62" s="64"/>
      <c r="AL62" s="64"/>
      <c r="AM62"/>
      <c r="AN62" s="64"/>
      <c r="AO62" s="64"/>
      <c r="AP62" s="67"/>
      <c r="AQ62" s="67"/>
      <c r="AR62" s="65"/>
      <c r="AS62" s="65"/>
      <c r="AT62" s="67"/>
      <c r="AU62" s="67"/>
      <c r="AV62" s="67"/>
      <c r="AW62" s="67"/>
      <c r="AX62" s="67"/>
      <c r="AY62" s="67"/>
      <c r="AZ62" s="67"/>
      <c r="BA62" s="67"/>
      <c r="BB62" s="67"/>
      <c r="BC62" s="67"/>
      <c r="BD62" s="67"/>
      <c r="BE62" s="67"/>
      <c r="BF62" s="67"/>
      <c r="BG62" s="67"/>
      <c r="BH62" s="67"/>
      <c r="BI62" s="67"/>
      <c r="BJ62" s="68"/>
      <c r="BK62" s="69"/>
      <c r="BL62" s="70"/>
      <c r="BM62" s="70"/>
      <c r="BN62" s="70"/>
      <c r="BO62" s="70"/>
      <c r="BP62" s="70"/>
      <c r="BQ62" s="70"/>
      <c r="BR62" s="70"/>
      <c r="BS62" s="70"/>
      <c r="BT62" s="70"/>
      <c r="BU62" s="70"/>
      <c r="BV62" s="70"/>
      <c r="BW62" s="70"/>
      <c r="BX62" s="70"/>
      <c r="BY62" s="70"/>
      <c r="BZ62" s="70"/>
      <c r="CA62" s="70"/>
      <c r="CB62" s="55"/>
      <c r="CC62" s="55"/>
      <c r="CD62" s="55"/>
      <c r="CE62" s="55"/>
      <c r="CF62" s="55"/>
      <c r="CG62" s="55"/>
      <c r="CH62" s="55"/>
      <c r="CI62" s="55"/>
    </row>
    <row r="63" spans="1:87" ht="15" x14ac:dyDescent="0.25">
      <c r="A63" s="64"/>
      <c r="B63" s="64"/>
      <c r="C63" s="64"/>
      <c r="D63"/>
      <c r="E63"/>
      <c r="F63"/>
      <c r="G63" s="64"/>
      <c r="H63" s="64"/>
      <c r="I63" s="64"/>
      <c r="J63"/>
      <c r="K63" s="64"/>
      <c r="L63" s="64"/>
      <c r="M63"/>
      <c r="N63"/>
      <c r="O63" s="64"/>
      <c r="P63"/>
      <c r="Q63" s="64"/>
      <c r="R63"/>
      <c r="S63"/>
      <c r="T63" s="64"/>
      <c r="U63" s="64"/>
      <c r="V63" s="64"/>
      <c r="W63" s="65"/>
      <c r="X63" s="66"/>
      <c r="Y63" s="64"/>
      <c r="Z63" s="64"/>
      <c r="AA63" s="64"/>
      <c r="AB63" s="64"/>
      <c r="AC63" s="64"/>
      <c r="AD63"/>
      <c r="AE63" s="64"/>
      <c r="AF63" s="64"/>
      <c r="AG63" s="64"/>
      <c r="AH63" s="64"/>
      <c r="AI63" s="64"/>
      <c r="AJ63" s="64"/>
      <c r="AK63" s="64"/>
      <c r="AL63" s="64"/>
      <c r="AM63"/>
      <c r="AN63" s="64"/>
      <c r="AO63" s="64"/>
      <c r="AP63" s="67"/>
      <c r="AQ63" s="67"/>
      <c r="AR63" s="65"/>
      <c r="AS63" s="65"/>
      <c r="AT63" s="67"/>
      <c r="AU63" s="67"/>
      <c r="AV63" s="67"/>
      <c r="AW63" s="67"/>
      <c r="AX63" s="67"/>
      <c r="AY63" s="67"/>
      <c r="AZ63" s="67"/>
      <c r="BA63" s="67"/>
      <c r="BB63" s="67"/>
      <c r="BC63" s="67"/>
      <c r="BD63" s="67"/>
      <c r="BE63" s="67"/>
      <c r="BF63" s="67"/>
      <c r="BG63" s="67"/>
      <c r="BH63" s="67"/>
      <c r="BI63" s="67"/>
      <c r="BJ63" s="68"/>
      <c r="BK63" s="69"/>
      <c r="BL63" s="70"/>
      <c r="BM63" s="70"/>
      <c r="BN63" s="70"/>
      <c r="BO63" s="70"/>
      <c r="BP63" s="70"/>
      <c r="BQ63" s="70"/>
      <c r="BR63" s="70"/>
      <c r="BS63" s="70"/>
      <c r="BT63" s="70"/>
      <c r="BU63" s="70"/>
      <c r="BV63" s="70"/>
      <c r="BW63" s="70"/>
      <c r="BX63" s="70"/>
      <c r="BY63" s="70"/>
      <c r="BZ63" s="70"/>
      <c r="CA63" s="70"/>
      <c r="CB63" s="55"/>
      <c r="CC63" s="55"/>
      <c r="CD63" s="55"/>
      <c r="CE63" s="55"/>
      <c r="CF63" s="55"/>
      <c r="CG63" s="55"/>
      <c r="CH63" s="55"/>
      <c r="CI63" s="55"/>
    </row>
    <row r="64" spans="1:87" ht="15" x14ac:dyDescent="0.25">
      <c r="A64" s="64"/>
      <c r="B64" s="64"/>
      <c r="C64" s="64"/>
      <c r="D64"/>
      <c r="E64"/>
      <c r="F64"/>
      <c r="G64" s="64"/>
      <c r="H64" s="64"/>
      <c r="I64" s="64"/>
      <c r="J64"/>
      <c r="K64" s="64"/>
      <c r="L64" s="64"/>
      <c r="M64"/>
      <c r="N64"/>
      <c r="O64" s="64"/>
      <c r="P64"/>
      <c r="Q64" s="64"/>
      <c r="R64"/>
      <c r="S64"/>
      <c r="T64" s="64"/>
      <c r="U64" s="64"/>
      <c r="V64" s="64"/>
      <c r="W64" s="65"/>
      <c r="X64" s="66"/>
      <c r="Y64" s="64"/>
      <c r="Z64" s="64"/>
      <c r="AA64" s="64"/>
      <c r="AB64" s="64"/>
      <c r="AC64" s="64"/>
      <c r="AD64"/>
      <c r="AE64" s="64"/>
      <c r="AF64" s="64"/>
      <c r="AG64"/>
      <c r="AH64" s="64"/>
      <c r="AI64" s="64"/>
      <c r="AJ64" s="64"/>
      <c r="AK64" s="64"/>
      <c r="AL64" s="64"/>
      <c r="AM64"/>
      <c r="AN64" s="64"/>
      <c r="AO64" s="64"/>
      <c r="AP64" s="67"/>
      <c r="AQ64" s="67"/>
      <c r="AR64" s="65"/>
      <c r="AS64" s="65"/>
      <c r="AT64" s="67"/>
      <c r="AU64" s="67"/>
      <c r="AV64" s="67"/>
      <c r="AW64" s="67"/>
      <c r="AX64" s="67"/>
      <c r="AY64" s="67"/>
      <c r="AZ64" s="67"/>
      <c r="BA64" s="67"/>
      <c r="BB64" s="67"/>
      <c r="BC64" s="67"/>
      <c r="BD64" s="67"/>
      <c r="BE64" s="67"/>
      <c r="BF64" s="67"/>
      <c r="BG64" s="67"/>
      <c r="BH64" s="67"/>
      <c r="BI64" s="67"/>
      <c r="BJ64" s="68"/>
      <c r="BK64" s="69"/>
      <c r="BL64" s="70"/>
      <c r="BM64" s="70"/>
      <c r="BN64" s="70"/>
      <c r="BO64" s="70"/>
      <c r="BP64" s="70"/>
      <c r="BQ64" s="70"/>
      <c r="BR64" s="70"/>
      <c r="BS64" s="70"/>
      <c r="BT64" s="70"/>
      <c r="BU64" s="70"/>
      <c r="BV64" s="70"/>
      <c r="BW64" s="70"/>
      <c r="BX64" s="70"/>
      <c r="BY64" s="70"/>
      <c r="BZ64" s="70"/>
      <c r="CA64" s="70"/>
      <c r="CB64" s="55"/>
      <c r="CC64" s="55"/>
      <c r="CD64" s="55"/>
      <c r="CE64" s="55"/>
      <c r="CF64" s="55"/>
      <c r="CG64" s="55"/>
      <c r="CH64" s="55"/>
      <c r="CI64" s="55"/>
    </row>
    <row r="65" spans="1:87" ht="15" x14ac:dyDescent="0.25">
      <c r="A65" s="64"/>
      <c r="B65" s="64"/>
      <c r="C65" s="64"/>
      <c r="D65"/>
      <c r="E65"/>
      <c r="F65"/>
      <c r="G65" s="64"/>
      <c r="H65" s="64"/>
      <c r="I65" s="64"/>
      <c r="J65"/>
      <c r="K65" s="64"/>
      <c r="L65" s="64"/>
      <c r="M65"/>
      <c r="N65"/>
      <c r="O65" s="64"/>
      <c r="P65"/>
      <c r="Q65" s="64"/>
      <c r="R65"/>
      <c r="S65"/>
      <c r="T65" s="64"/>
      <c r="U65" s="64"/>
      <c r="V65" s="64"/>
      <c r="W65" s="65"/>
      <c r="X65" s="66"/>
      <c r="Y65" s="64"/>
      <c r="Z65" s="64"/>
      <c r="AA65" s="64"/>
      <c r="AB65" s="64"/>
      <c r="AC65" s="64"/>
      <c r="AD65"/>
      <c r="AE65" s="64"/>
      <c r="AF65" s="64"/>
      <c r="AG65" s="64"/>
      <c r="AH65" s="64"/>
      <c r="AI65" s="64"/>
      <c r="AJ65" s="64"/>
      <c r="AK65" s="64"/>
      <c r="AL65" s="64"/>
      <c r="AM65"/>
      <c r="AN65" s="64"/>
      <c r="AO65" s="64"/>
      <c r="AP65" s="67"/>
      <c r="AQ65" s="67"/>
      <c r="AR65" s="65"/>
      <c r="AS65" s="65"/>
      <c r="AT65" s="67"/>
      <c r="AU65" s="67"/>
      <c r="AV65" s="67"/>
      <c r="AW65" s="67"/>
      <c r="AX65" s="67"/>
      <c r="AY65" s="67"/>
      <c r="AZ65" s="67"/>
      <c r="BA65" s="67"/>
      <c r="BB65" s="67"/>
      <c r="BC65" s="67"/>
      <c r="BD65" s="67"/>
      <c r="BE65" s="67"/>
      <c r="BF65" s="67"/>
      <c r="BG65" s="67"/>
      <c r="BH65" s="67"/>
      <c r="BI65" s="67"/>
      <c r="BJ65" s="68"/>
      <c r="BK65" s="69"/>
      <c r="BL65" s="70"/>
      <c r="BM65" s="70"/>
      <c r="BN65" s="70"/>
      <c r="BO65" s="70"/>
      <c r="BP65" s="70"/>
      <c r="BQ65" s="70"/>
      <c r="BR65" s="70"/>
      <c r="BS65" s="70"/>
      <c r="BT65" s="70"/>
      <c r="BU65" s="70"/>
      <c r="BV65" s="70"/>
      <c r="BW65" s="70"/>
      <c r="BX65" s="70"/>
      <c r="BY65" s="70"/>
      <c r="BZ65" s="70"/>
      <c r="CA65" s="70"/>
      <c r="CB65" s="55"/>
      <c r="CC65" s="55"/>
      <c r="CD65" s="55"/>
      <c r="CE65" s="55"/>
      <c r="CF65" s="55"/>
      <c r="CG65" s="55"/>
      <c r="CH65" s="55"/>
      <c r="CI65" s="55"/>
    </row>
    <row r="66" spans="1:87" ht="15" x14ac:dyDescent="0.25">
      <c r="A66" s="64"/>
      <c r="B66" s="64"/>
      <c r="C66" s="64"/>
      <c r="D66"/>
      <c r="E66"/>
      <c r="F66"/>
      <c r="G66" s="64"/>
      <c r="H66" s="64"/>
      <c r="I66" s="64"/>
      <c r="J66"/>
      <c r="K66" s="64"/>
      <c r="L66" s="64"/>
      <c r="M66"/>
      <c r="N66"/>
      <c r="O66" s="64"/>
      <c r="P66"/>
      <c r="Q66" s="64"/>
      <c r="R66"/>
      <c r="S66"/>
      <c r="T66" s="64"/>
      <c r="U66" s="64"/>
      <c r="V66" s="64"/>
      <c r="W66" s="65"/>
      <c r="X66" s="66"/>
      <c r="Y66" s="64"/>
      <c r="Z66" s="64"/>
      <c r="AA66" s="64"/>
      <c r="AB66" s="64"/>
      <c r="AC66" s="64"/>
      <c r="AD66"/>
      <c r="AE66" s="64"/>
      <c r="AF66" s="64"/>
      <c r="AG66" s="64"/>
      <c r="AH66" s="64"/>
      <c r="AI66" s="64"/>
      <c r="AJ66" s="64"/>
      <c r="AK66" s="64"/>
      <c r="AL66" s="64"/>
      <c r="AM66"/>
      <c r="AN66" s="64"/>
      <c r="AO66" s="64"/>
      <c r="AP66" s="67"/>
      <c r="AQ66" s="67"/>
      <c r="AR66" s="65"/>
      <c r="AS66" s="65"/>
      <c r="AT66" s="67"/>
      <c r="AU66" s="67"/>
      <c r="AV66" s="67"/>
      <c r="AW66" s="67"/>
      <c r="AX66" s="67"/>
      <c r="AY66" s="67"/>
      <c r="AZ66" s="67"/>
      <c r="BA66" s="67"/>
      <c r="BB66" s="67"/>
      <c r="BC66" s="67"/>
      <c r="BD66" s="67"/>
      <c r="BE66" s="67"/>
      <c r="BF66" s="67"/>
      <c r="BG66" s="67"/>
      <c r="BH66" s="67"/>
      <c r="BI66" s="67"/>
      <c r="BJ66" s="68"/>
      <c r="BK66" s="69"/>
      <c r="BL66" s="70"/>
      <c r="BM66" s="70"/>
      <c r="BN66" s="70"/>
      <c r="BO66" s="70"/>
      <c r="BP66" s="70"/>
      <c r="BQ66" s="70"/>
      <c r="BR66" s="70"/>
      <c r="BS66" s="70"/>
      <c r="BT66" s="70"/>
      <c r="BU66" s="70"/>
      <c r="BV66" s="70"/>
      <c r="BW66" s="70"/>
      <c r="BX66" s="70"/>
      <c r="BY66" s="70"/>
      <c r="BZ66" s="70"/>
      <c r="CA66" s="70"/>
      <c r="CB66" s="55"/>
      <c r="CC66" s="55"/>
      <c r="CD66" s="55"/>
      <c r="CE66" s="55"/>
      <c r="CF66" s="55"/>
      <c r="CG66" s="55"/>
      <c r="CH66" s="55"/>
      <c r="CI66" s="55"/>
    </row>
    <row r="67" spans="1:87" ht="15" x14ac:dyDescent="0.25">
      <c r="A67" s="64"/>
      <c r="B67" s="64"/>
      <c r="C67" s="64"/>
      <c r="D67"/>
      <c r="E67"/>
      <c r="F67"/>
      <c r="G67" s="64"/>
      <c r="H67" s="64"/>
      <c r="I67" s="64"/>
      <c r="J67"/>
      <c r="K67" s="64"/>
      <c r="L67" s="64"/>
      <c r="M67"/>
      <c r="N67"/>
      <c r="O67" s="64"/>
      <c r="P67"/>
      <c r="Q67" s="64"/>
      <c r="R67"/>
      <c r="S67"/>
      <c r="T67" s="64"/>
      <c r="U67" s="64"/>
      <c r="V67" s="64"/>
      <c r="W67" s="65"/>
      <c r="X67" s="66"/>
      <c r="Y67" s="64"/>
      <c r="Z67" s="64"/>
      <c r="AA67" s="64"/>
      <c r="AB67" s="64"/>
      <c r="AC67" s="64"/>
      <c r="AD67"/>
      <c r="AE67" s="64"/>
      <c r="AF67" s="64"/>
      <c r="AG67" s="64"/>
      <c r="AH67" s="64"/>
      <c r="AI67" s="64"/>
      <c r="AJ67" s="64"/>
      <c r="AK67" s="64"/>
      <c r="AL67" s="64"/>
      <c r="AM67"/>
      <c r="AN67" s="64"/>
      <c r="AO67" s="64"/>
      <c r="AP67" s="67"/>
      <c r="AQ67" s="67"/>
      <c r="AR67" s="65"/>
      <c r="AS67" s="65"/>
      <c r="AT67" s="67"/>
      <c r="AU67" s="67"/>
      <c r="AV67" s="67"/>
      <c r="AW67" s="67"/>
      <c r="AX67" s="67"/>
      <c r="AY67" s="67"/>
      <c r="AZ67" s="67"/>
      <c r="BA67" s="67"/>
      <c r="BB67" s="67"/>
      <c r="BC67" s="67"/>
      <c r="BD67" s="67"/>
      <c r="BE67" s="67"/>
      <c r="BF67" s="67"/>
      <c r="BG67" s="67"/>
      <c r="BH67" s="67"/>
      <c r="BI67" s="67"/>
      <c r="BJ67" s="68"/>
      <c r="BK67" s="69"/>
      <c r="BL67" s="70"/>
      <c r="BM67" s="70"/>
      <c r="BN67" s="70"/>
      <c r="BO67" s="70"/>
      <c r="BP67" s="70"/>
      <c r="BQ67" s="70"/>
      <c r="BR67" s="70"/>
      <c r="BS67" s="70"/>
      <c r="BT67" s="70"/>
      <c r="BU67" s="70"/>
      <c r="BV67" s="70"/>
      <c r="BW67" s="70"/>
      <c r="BX67" s="70"/>
      <c r="BY67" s="70"/>
      <c r="BZ67" s="70"/>
      <c r="CA67" s="70"/>
      <c r="CB67" s="55"/>
      <c r="CC67" s="55"/>
      <c r="CD67" s="55"/>
      <c r="CE67" s="55"/>
      <c r="CF67" s="55"/>
      <c r="CG67" s="55"/>
      <c r="CH67" s="55"/>
      <c r="CI67" s="55"/>
    </row>
    <row r="68" spans="1:87" ht="15" x14ac:dyDescent="0.25">
      <c r="A68" s="64"/>
      <c r="B68" s="64"/>
      <c r="C68" s="64"/>
      <c r="D68"/>
      <c r="E68"/>
      <c r="F68"/>
      <c r="G68" s="64"/>
      <c r="H68" s="64"/>
      <c r="I68" s="64"/>
      <c r="J68"/>
      <c r="K68" s="64"/>
      <c r="L68" s="64"/>
      <c r="M68"/>
      <c r="N68"/>
      <c r="O68" s="64"/>
      <c r="P68"/>
      <c r="Q68" s="64"/>
      <c r="R68"/>
      <c r="S68"/>
      <c r="T68" s="64"/>
      <c r="U68" s="64"/>
      <c r="V68" s="64"/>
      <c r="W68" s="65"/>
      <c r="X68" s="66"/>
      <c r="Y68" s="64"/>
      <c r="Z68" s="64"/>
      <c r="AA68" s="64"/>
      <c r="AB68" s="64"/>
      <c r="AC68" s="64"/>
      <c r="AD68"/>
      <c r="AE68" s="64"/>
      <c r="AF68" s="64"/>
      <c r="AG68" s="64"/>
      <c r="AH68" s="64"/>
      <c r="AI68" s="64"/>
      <c r="AJ68" s="64"/>
      <c r="AK68" s="64"/>
      <c r="AL68" s="64"/>
      <c r="AM68"/>
      <c r="AN68" s="64"/>
      <c r="AO68" s="64"/>
      <c r="AP68" s="67"/>
      <c r="AQ68" s="67"/>
      <c r="AR68" s="65"/>
      <c r="AS68" s="65"/>
      <c r="AT68" s="67"/>
      <c r="AU68" s="67"/>
      <c r="AV68" s="67"/>
      <c r="AW68" s="67"/>
      <c r="AX68" s="67"/>
      <c r="AY68" s="67"/>
      <c r="AZ68" s="67"/>
      <c r="BA68" s="67"/>
      <c r="BB68" s="67"/>
      <c r="BC68" s="67"/>
      <c r="BD68" s="67"/>
      <c r="BE68" s="67"/>
      <c r="BF68" s="67"/>
      <c r="BG68" s="67"/>
      <c r="BH68" s="67"/>
      <c r="BI68" s="67"/>
      <c r="BJ68" s="68"/>
      <c r="BK68" s="69"/>
      <c r="BL68" s="70"/>
      <c r="BM68" s="70"/>
      <c r="BN68" s="70"/>
      <c r="BO68" s="70"/>
      <c r="BP68" s="70"/>
      <c r="BQ68" s="70"/>
      <c r="BR68" s="70"/>
      <c r="BS68" s="70"/>
      <c r="BT68" s="70"/>
      <c r="BU68" s="70"/>
      <c r="BV68" s="70"/>
      <c r="BW68" s="70"/>
      <c r="BX68" s="70"/>
      <c r="BY68" s="55"/>
      <c r="BZ68" s="55"/>
      <c r="CA68" s="55"/>
      <c r="CB68" s="55"/>
      <c r="CC68" s="55"/>
      <c r="CD68" s="55"/>
      <c r="CE68" s="55"/>
      <c r="CF68" s="55"/>
      <c r="CG68" s="55"/>
      <c r="CH68" s="55"/>
      <c r="CI68" s="55"/>
    </row>
    <row r="69" spans="1:87" ht="15" x14ac:dyDescent="0.25">
      <c r="A69" s="64"/>
      <c r="B69" s="64"/>
      <c r="C69" s="64"/>
      <c r="D69"/>
      <c r="E69"/>
      <c r="F69"/>
      <c r="G69" s="64"/>
      <c r="H69" s="64"/>
      <c r="I69" s="64"/>
      <c r="J69"/>
      <c r="K69" s="64"/>
      <c r="L69" s="64"/>
      <c r="M69"/>
      <c r="N69"/>
      <c r="O69" s="64"/>
      <c r="P69"/>
      <c r="Q69" s="64"/>
      <c r="R69"/>
      <c r="S69"/>
      <c r="T69" s="64"/>
      <c r="U69" s="64"/>
      <c r="V69" s="64"/>
      <c r="W69" s="65"/>
      <c r="X69" s="66"/>
      <c r="Y69" s="64"/>
      <c r="Z69" s="64"/>
      <c r="AA69" s="64"/>
      <c r="AB69" s="64"/>
      <c r="AC69" s="64"/>
      <c r="AD69"/>
      <c r="AE69" s="64"/>
      <c r="AF69" s="64"/>
      <c r="AG69" s="64"/>
      <c r="AH69" s="64"/>
      <c r="AI69" s="64"/>
      <c r="AJ69" s="64"/>
      <c r="AK69" s="64"/>
      <c r="AL69" s="64"/>
      <c r="AM69"/>
      <c r="AN69" s="64"/>
      <c r="AO69" s="64"/>
      <c r="AP69" s="67"/>
      <c r="AQ69" s="67"/>
      <c r="AR69" s="65"/>
      <c r="AS69" s="65"/>
      <c r="AT69" s="67"/>
      <c r="AU69" s="67"/>
      <c r="AV69" s="67"/>
      <c r="AW69" s="67"/>
      <c r="AX69" s="67"/>
      <c r="AY69" s="67"/>
      <c r="AZ69" s="67"/>
      <c r="BA69" s="67"/>
      <c r="BB69" s="67"/>
      <c r="BC69" s="67"/>
      <c r="BD69" s="67"/>
      <c r="BE69" s="67"/>
      <c r="BF69" s="67"/>
      <c r="BG69" s="67"/>
      <c r="BH69" s="67"/>
      <c r="BI69" s="67"/>
      <c r="BJ69" s="68"/>
      <c r="BK69" s="69"/>
      <c r="BL69" s="70"/>
      <c r="BM69" s="70"/>
      <c r="BN69" s="70"/>
      <c r="BO69" s="70"/>
      <c r="BP69" s="70"/>
      <c r="BQ69" s="70"/>
      <c r="BR69" s="70"/>
      <c r="BS69" s="70"/>
      <c r="BT69" s="70"/>
      <c r="BU69" s="70"/>
      <c r="BV69" s="70"/>
      <c r="BW69" s="70"/>
      <c r="BX69" s="70"/>
      <c r="BY69" s="55"/>
      <c r="BZ69" s="55"/>
      <c r="CA69" s="55"/>
      <c r="CB69" s="55"/>
      <c r="CC69" s="55"/>
      <c r="CD69" s="55"/>
      <c r="CE69" s="55"/>
      <c r="CF69" s="55"/>
      <c r="CG69" s="55"/>
      <c r="CH69" s="55"/>
      <c r="CI69" s="55"/>
    </row>
    <row r="70" spans="1:87" ht="15" x14ac:dyDescent="0.25">
      <c r="A70" s="64"/>
      <c r="B70" s="64"/>
      <c r="C70" s="64"/>
      <c r="D70"/>
      <c r="E70"/>
      <c r="F70"/>
      <c r="G70" s="64"/>
      <c r="H70" s="64"/>
      <c r="I70" s="64"/>
      <c r="J70"/>
      <c r="K70" s="64"/>
      <c r="L70" s="64"/>
      <c r="M70"/>
      <c r="N70"/>
      <c r="O70" s="64"/>
      <c r="P70"/>
      <c r="Q70" s="64"/>
      <c r="R70"/>
      <c r="S70"/>
      <c r="T70" s="64"/>
      <c r="U70" s="64"/>
      <c r="V70" s="64"/>
      <c r="W70" s="65"/>
      <c r="X70" s="66"/>
      <c r="Y70" s="64"/>
      <c r="Z70" s="64"/>
      <c r="AA70" s="64"/>
      <c r="AB70" s="64"/>
      <c r="AC70" s="64"/>
      <c r="AD70"/>
      <c r="AE70" s="64"/>
      <c r="AF70" s="64"/>
      <c r="AG70" s="64"/>
      <c r="AH70" s="64"/>
      <c r="AI70" s="64"/>
      <c r="AJ70" s="64"/>
      <c r="AK70" s="64"/>
      <c r="AL70" s="64"/>
      <c r="AM70"/>
      <c r="AN70" s="64"/>
      <c r="AO70" s="64"/>
      <c r="AP70" s="67"/>
      <c r="AQ70" s="67"/>
      <c r="AR70" s="65"/>
      <c r="AS70" s="65"/>
      <c r="AT70" s="67"/>
      <c r="AU70" s="67"/>
      <c r="AV70" s="67"/>
      <c r="AW70" s="67"/>
      <c r="AX70" s="67"/>
      <c r="AY70" s="67"/>
      <c r="AZ70" s="67"/>
      <c r="BA70" s="67"/>
      <c r="BB70" s="67"/>
      <c r="BC70" s="67"/>
      <c r="BD70" s="67"/>
      <c r="BE70" s="67"/>
      <c r="BF70" s="67"/>
      <c r="BG70" s="67"/>
      <c r="BH70" s="67"/>
      <c r="BI70" s="67"/>
      <c r="BJ70" s="68"/>
      <c r="BK70" s="69"/>
      <c r="BL70" s="70"/>
      <c r="BM70" s="70"/>
      <c r="BN70" s="70"/>
      <c r="BO70" s="70"/>
      <c r="BP70" s="70"/>
      <c r="BQ70" s="70"/>
      <c r="BR70" s="70"/>
      <c r="BS70" s="70"/>
      <c r="BT70" s="70"/>
      <c r="BU70" s="70"/>
      <c r="BV70" s="70"/>
      <c r="BW70" s="70"/>
      <c r="BX70" s="70"/>
      <c r="BY70" s="55"/>
      <c r="BZ70" s="55"/>
      <c r="CA70" s="55"/>
      <c r="CB70" s="55"/>
      <c r="CC70" s="55"/>
      <c r="CD70" s="55"/>
      <c r="CE70" s="55"/>
      <c r="CF70" s="55"/>
      <c r="CG70" s="55"/>
      <c r="CH70" s="55"/>
      <c r="CI70" s="55"/>
    </row>
    <row r="71" spans="1:87" ht="15" x14ac:dyDescent="0.25">
      <c r="A71" s="64"/>
      <c r="B71" s="64"/>
      <c r="C71" s="64"/>
      <c r="D71"/>
      <c r="E71"/>
      <c r="F71"/>
      <c r="G71" s="64"/>
      <c r="H71" s="64"/>
      <c r="I71" s="64"/>
      <c r="J71"/>
      <c r="K71" s="64"/>
      <c r="L71" s="64"/>
      <c r="M71"/>
      <c r="N71"/>
      <c r="O71" s="64"/>
      <c r="P71"/>
      <c r="Q71" s="64"/>
      <c r="R71"/>
      <c r="S71"/>
      <c r="T71" s="64"/>
      <c r="U71" s="64"/>
      <c r="V71" s="64"/>
      <c r="W71" s="65"/>
      <c r="X71" s="66"/>
      <c r="Y71" s="64"/>
      <c r="Z71" s="64"/>
      <c r="AA71" s="64"/>
      <c r="AB71" s="64"/>
      <c r="AC71" s="64"/>
      <c r="AD71"/>
      <c r="AE71" s="64"/>
      <c r="AF71" s="64"/>
      <c r="AG71"/>
      <c r="AH71" s="64"/>
      <c r="AI71" s="64"/>
      <c r="AJ71" s="64"/>
      <c r="AK71" s="64"/>
      <c r="AL71" s="64"/>
      <c r="AM71"/>
      <c r="AN71" s="64"/>
      <c r="AO71" s="64"/>
      <c r="AP71" s="67"/>
      <c r="AQ71" s="67"/>
      <c r="AR71" s="65"/>
      <c r="AS71" s="65"/>
      <c r="AT71" s="67"/>
      <c r="AU71" s="67"/>
      <c r="AV71" s="67"/>
      <c r="AW71" s="67"/>
      <c r="AX71" s="67"/>
      <c r="AY71" s="67"/>
      <c r="AZ71" s="67"/>
      <c r="BA71" s="67"/>
      <c r="BB71" s="67"/>
      <c r="BC71" s="67"/>
      <c r="BD71" s="67"/>
      <c r="BE71" s="67"/>
      <c r="BF71" s="67"/>
      <c r="BG71" s="67"/>
      <c r="BH71" s="67"/>
      <c r="BI71" s="67"/>
      <c r="BJ71" s="68"/>
      <c r="BK71" s="69"/>
      <c r="BL71" s="70"/>
      <c r="BM71" s="70"/>
      <c r="BN71" s="70"/>
      <c r="BO71" s="70"/>
      <c r="BP71" s="70"/>
      <c r="BQ71" s="70"/>
      <c r="BR71" s="70"/>
      <c r="BS71" s="70"/>
      <c r="BT71" s="70"/>
      <c r="BU71" s="70"/>
      <c r="BV71" s="70"/>
      <c r="BW71" s="70"/>
      <c r="BX71" s="70"/>
      <c r="BY71" s="55"/>
      <c r="BZ71" s="55"/>
      <c r="CA71" s="55"/>
      <c r="CB71" s="55"/>
      <c r="CC71" s="55"/>
      <c r="CD71" s="55"/>
      <c r="CE71" s="55"/>
      <c r="CF71" s="55"/>
      <c r="CG71" s="55"/>
      <c r="CH71" s="55"/>
      <c r="CI71" s="55"/>
    </row>
    <row r="72" spans="1:87" ht="15" x14ac:dyDescent="0.25">
      <c r="A72" s="64"/>
      <c r="B72" s="64"/>
      <c r="C72" s="64"/>
      <c r="D72"/>
      <c r="E72"/>
      <c r="F72"/>
      <c r="G72" s="64"/>
      <c r="H72" s="64"/>
      <c r="I72" s="64"/>
      <c r="J72"/>
      <c r="K72" s="64"/>
      <c r="L72" s="64"/>
      <c r="M72"/>
      <c r="N72"/>
      <c r="O72" s="64"/>
      <c r="P72"/>
      <c r="Q72" s="64"/>
      <c r="R72"/>
      <c r="S72"/>
      <c r="T72" s="64"/>
      <c r="U72" s="64"/>
      <c r="V72" s="64"/>
      <c r="W72" s="65"/>
      <c r="X72" s="66"/>
      <c r="Y72" s="64"/>
      <c r="Z72" s="64"/>
      <c r="AA72" s="64"/>
      <c r="AB72" s="64"/>
      <c r="AC72" s="64"/>
      <c r="AD72"/>
      <c r="AE72" s="64"/>
      <c r="AF72" s="64"/>
      <c r="AG72" s="64"/>
      <c r="AH72" s="64"/>
      <c r="AI72" s="64"/>
      <c r="AJ72" s="64"/>
      <c r="AK72" s="64"/>
      <c r="AL72" s="64"/>
      <c r="AM72"/>
      <c r="AN72" s="64"/>
      <c r="AO72" s="64"/>
      <c r="AP72" s="67"/>
      <c r="AQ72" s="67"/>
      <c r="AR72" s="65"/>
      <c r="AS72" s="65"/>
      <c r="AT72" s="67"/>
      <c r="AU72" s="67"/>
      <c r="AV72" s="67"/>
      <c r="AW72" s="67"/>
      <c r="AX72" s="67"/>
      <c r="AY72" s="67"/>
      <c r="AZ72" s="67"/>
      <c r="BA72" s="67"/>
      <c r="BB72" s="67"/>
      <c r="BC72" s="67"/>
      <c r="BD72" s="67"/>
      <c r="BE72" s="67"/>
      <c r="BF72" s="67"/>
      <c r="BG72" s="67"/>
      <c r="BH72" s="67"/>
      <c r="BI72" s="67"/>
      <c r="BJ72" s="68"/>
      <c r="BK72" s="69"/>
      <c r="BL72" s="70"/>
      <c r="BM72" s="70"/>
      <c r="BN72" s="70"/>
      <c r="BO72" s="70"/>
      <c r="BP72" s="70"/>
      <c r="BQ72" s="70"/>
      <c r="BR72" s="70"/>
      <c r="BS72" s="70"/>
      <c r="BT72" s="70"/>
      <c r="BU72" s="70"/>
      <c r="BV72" s="70"/>
      <c r="BW72" s="70"/>
      <c r="BX72" s="70"/>
    </row>
    <row r="73" spans="1:87" ht="15" x14ac:dyDescent="0.25">
      <c r="A73" s="64"/>
      <c r="B73" s="64"/>
      <c r="C73" s="64"/>
      <c r="D73"/>
      <c r="E73"/>
      <c r="F73"/>
      <c r="G73" s="64"/>
      <c r="H73" s="64"/>
      <c r="I73" s="64"/>
      <c r="J73"/>
      <c r="K73" s="64"/>
      <c r="L73" s="64"/>
      <c r="M73"/>
      <c r="N73"/>
      <c r="O73" s="64"/>
      <c r="P73"/>
      <c r="Q73" s="64"/>
      <c r="R73"/>
      <c r="S73"/>
      <c r="T73" s="64"/>
      <c r="U73" s="64"/>
      <c r="V73" s="64"/>
      <c r="W73" s="65"/>
      <c r="X73" s="66"/>
      <c r="Y73" s="64"/>
      <c r="Z73" s="64"/>
      <c r="AA73" s="64"/>
      <c r="AB73" s="64"/>
      <c r="AC73" s="64"/>
      <c r="AD73"/>
      <c r="AE73" s="64"/>
      <c r="AF73" s="64"/>
      <c r="AG73" s="64"/>
      <c r="AH73" s="64"/>
      <c r="AI73" s="64"/>
      <c r="AJ73" s="64"/>
      <c r="AK73" s="64"/>
      <c r="AL73" s="64"/>
      <c r="AM73"/>
      <c r="AN73" s="64"/>
      <c r="AO73" s="64"/>
      <c r="AP73" s="67"/>
      <c r="AQ73" s="67"/>
      <c r="AR73" s="65"/>
      <c r="AS73" s="65"/>
      <c r="AT73" s="67"/>
      <c r="AU73" s="67"/>
      <c r="AV73" s="67"/>
      <c r="AW73" s="67"/>
      <c r="AX73" s="67"/>
      <c r="AY73" s="67"/>
      <c r="AZ73" s="67"/>
      <c r="BA73" s="67"/>
      <c r="BB73" s="67"/>
      <c r="BC73" s="67"/>
      <c r="BD73" s="67"/>
      <c r="BE73" s="67"/>
      <c r="BF73" s="67"/>
      <c r="BG73" s="67"/>
      <c r="BH73" s="67"/>
      <c r="BI73" s="67"/>
      <c r="BJ73" s="68"/>
      <c r="BK73" s="69"/>
      <c r="BL73" s="70"/>
      <c r="BM73" s="70"/>
      <c r="BN73" s="70"/>
      <c r="BO73" s="70"/>
      <c r="BP73" s="70"/>
      <c r="BQ73" s="70"/>
      <c r="BR73" s="70"/>
      <c r="BS73" s="70"/>
      <c r="BT73" s="70"/>
      <c r="BU73" s="70"/>
      <c r="BV73" s="70"/>
      <c r="BW73" s="70"/>
      <c r="BX73" s="70"/>
    </row>
    <row r="74" spans="1:87" ht="15" x14ac:dyDescent="0.25">
      <c r="A74" s="64"/>
      <c r="B74" s="64"/>
      <c r="C74" s="64"/>
      <c r="D74"/>
      <c r="E74"/>
      <c r="F74"/>
      <c r="G74" s="64"/>
      <c r="H74" s="64"/>
      <c r="I74" s="64"/>
      <c r="J74"/>
      <c r="K74" s="64"/>
      <c r="L74" s="64"/>
      <c r="M74"/>
      <c r="N74"/>
      <c r="O74" s="64"/>
      <c r="P74"/>
      <c r="Q74" s="64"/>
      <c r="R74"/>
      <c r="S74"/>
      <c r="T74" s="64"/>
      <c r="U74" s="64"/>
      <c r="V74" s="64"/>
      <c r="W74" s="65"/>
      <c r="X74" s="66"/>
      <c r="Y74" s="64"/>
      <c r="Z74" s="64"/>
      <c r="AA74" s="64"/>
      <c r="AB74" s="64"/>
      <c r="AC74" s="64"/>
      <c r="AD74"/>
      <c r="AE74" s="64"/>
      <c r="AF74" s="64"/>
      <c r="AG74" s="64"/>
      <c r="AH74" s="64"/>
      <c r="AI74" s="64"/>
      <c r="AJ74" s="64"/>
      <c r="AK74" s="64"/>
      <c r="AL74" s="64"/>
      <c r="AM74"/>
      <c r="AN74" s="64"/>
      <c r="AO74" s="64"/>
      <c r="AP74" s="67"/>
      <c r="AQ74" s="67"/>
      <c r="AR74" s="65"/>
      <c r="AS74" s="65"/>
      <c r="AT74" s="67"/>
      <c r="AU74" s="67"/>
      <c r="AV74" s="67"/>
      <c r="AW74" s="67"/>
      <c r="AX74" s="67"/>
      <c r="AY74" s="67"/>
      <c r="AZ74" s="67"/>
      <c r="BA74" s="67"/>
      <c r="BB74" s="67"/>
      <c r="BC74" s="67"/>
      <c r="BD74" s="67"/>
      <c r="BE74" s="67"/>
      <c r="BF74" s="67"/>
      <c r="BG74" s="67"/>
      <c r="BH74" s="67"/>
      <c r="BI74" s="67"/>
      <c r="BJ74" s="68"/>
      <c r="BK74" s="69"/>
      <c r="BL74" s="70"/>
      <c r="BM74" s="70"/>
      <c r="BN74" s="70"/>
      <c r="BO74" s="70"/>
      <c r="BP74" s="70"/>
      <c r="BQ74" s="70"/>
      <c r="BR74" s="70"/>
      <c r="BS74" s="70"/>
      <c r="BT74" s="70"/>
      <c r="BU74" s="70"/>
      <c r="BV74" s="70"/>
      <c r="BW74" s="70"/>
      <c r="BX74" s="70"/>
    </row>
    <row r="75" spans="1:87" ht="15" x14ac:dyDescent="0.25">
      <c r="A75" s="64"/>
      <c r="B75" s="64"/>
      <c r="C75" s="64"/>
      <c r="D75"/>
      <c r="E75"/>
      <c r="F75"/>
      <c r="G75" s="64"/>
      <c r="H75" s="64"/>
      <c r="I75" s="64"/>
      <c r="J75"/>
      <c r="K75" s="64"/>
      <c r="L75" s="64"/>
      <c r="M75"/>
      <c r="N75"/>
      <c r="O75" s="64"/>
      <c r="P75"/>
      <c r="Q75" s="64"/>
      <c r="R75"/>
      <c r="S75"/>
      <c r="T75" s="64"/>
      <c r="U75" s="64"/>
      <c r="V75" s="64"/>
      <c r="W75" s="65"/>
      <c r="X75" s="66"/>
      <c r="Y75" s="64"/>
      <c r="Z75" s="64"/>
      <c r="AA75" s="64"/>
      <c r="AB75" s="64"/>
      <c r="AC75" s="64"/>
      <c r="AD75"/>
      <c r="AE75" s="64"/>
      <c r="AF75" s="64"/>
      <c r="AG75" s="64"/>
      <c r="AH75" s="64"/>
      <c r="AI75" s="64"/>
      <c r="AJ75" s="64"/>
      <c r="AK75" s="64"/>
      <c r="AL75" s="64"/>
      <c r="AM75"/>
      <c r="AN75" s="64"/>
      <c r="AO75" s="64"/>
      <c r="AP75" s="67"/>
      <c r="AQ75" s="67"/>
      <c r="AR75" s="65"/>
      <c r="AS75" s="65"/>
      <c r="AT75" s="67"/>
      <c r="AU75" s="67"/>
      <c r="AV75" s="67"/>
      <c r="AW75" s="67"/>
      <c r="AX75" s="67"/>
      <c r="AY75" s="67"/>
      <c r="AZ75" s="67"/>
      <c r="BA75" s="67"/>
      <c r="BB75" s="67"/>
      <c r="BC75" s="67"/>
      <c r="BD75" s="67"/>
      <c r="BE75" s="67"/>
      <c r="BF75" s="67"/>
      <c r="BG75" s="67"/>
      <c r="BH75" s="67"/>
      <c r="BI75" s="67"/>
      <c r="BJ75" s="68"/>
      <c r="BK75" s="69"/>
      <c r="BL75" s="70"/>
      <c r="BM75" s="70"/>
      <c r="BN75" s="70"/>
      <c r="BO75" s="70"/>
      <c r="BP75" s="70"/>
      <c r="BQ75" s="70"/>
      <c r="BR75" s="70"/>
      <c r="BS75" s="70"/>
      <c r="BT75" s="70"/>
      <c r="BU75" s="70"/>
      <c r="BV75" s="70"/>
      <c r="BW75" s="70"/>
      <c r="BX75" s="70"/>
    </row>
    <row r="76" spans="1:87" ht="15" x14ac:dyDescent="0.25">
      <c r="A76" s="64"/>
      <c r="B76" s="64"/>
      <c r="C76" s="64"/>
      <c r="D76"/>
      <c r="E76"/>
      <c r="F76"/>
      <c r="G76" s="64"/>
      <c r="H76" s="64"/>
      <c r="I76" s="64"/>
      <c r="J76"/>
      <c r="K76" s="64"/>
      <c r="L76" s="64"/>
      <c r="M76"/>
      <c r="N76"/>
      <c r="O76" s="64"/>
      <c r="P76"/>
      <c r="Q76" s="64"/>
      <c r="R76"/>
      <c r="S76"/>
      <c r="T76" s="64"/>
      <c r="U76" s="64"/>
      <c r="V76" s="64"/>
      <c r="W76" s="65"/>
      <c r="X76" s="66"/>
      <c r="Y76" s="64"/>
      <c r="Z76" s="64"/>
      <c r="AA76" s="64"/>
      <c r="AB76" s="64"/>
      <c r="AC76" s="64"/>
      <c r="AD76"/>
      <c r="AE76" s="64"/>
      <c r="AF76" s="64"/>
      <c r="AG76" s="64"/>
      <c r="AH76" s="64"/>
      <c r="AI76" s="64"/>
      <c r="AJ76" s="64"/>
      <c r="AK76" s="64"/>
      <c r="AL76" s="64"/>
      <c r="AM76"/>
      <c r="AN76" s="64"/>
      <c r="AO76" s="64"/>
      <c r="AP76" s="67"/>
      <c r="AQ76" s="67"/>
      <c r="AR76" s="65"/>
      <c r="AS76" s="65"/>
      <c r="AT76" s="67"/>
      <c r="AU76" s="67"/>
      <c r="AV76" s="67"/>
      <c r="AW76" s="67"/>
      <c r="AX76" s="67"/>
      <c r="AY76" s="67"/>
      <c r="AZ76" s="67"/>
      <c r="BA76" s="67"/>
      <c r="BB76" s="67"/>
      <c r="BC76" s="67"/>
      <c r="BD76" s="67"/>
      <c r="BE76" s="67"/>
      <c r="BF76" s="67"/>
      <c r="BG76" s="67"/>
      <c r="BH76" s="67"/>
      <c r="BI76" s="67"/>
      <c r="BJ76" s="68"/>
      <c r="BK76" s="69"/>
      <c r="BL76" s="70"/>
      <c r="BM76" s="70"/>
      <c r="BN76" s="70"/>
      <c r="BO76" s="70"/>
      <c r="BP76" s="70"/>
      <c r="BQ76" s="70"/>
      <c r="BR76" s="70"/>
      <c r="BS76" s="70"/>
      <c r="BT76" s="70"/>
      <c r="BU76" s="70"/>
      <c r="BV76" s="70"/>
      <c r="BW76" s="70"/>
      <c r="BX76" s="70"/>
    </row>
    <row r="77" spans="1:87" ht="15" x14ac:dyDescent="0.25">
      <c r="A77" s="64"/>
      <c r="B77" s="64"/>
      <c r="C77" s="64"/>
      <c r="D77"/>
      <c r="E77"/>
      <c r="F77"/>
      <c r="G77" s="64"/>
      <c r="H77" s="64"/>
      <c r="I77" s="64"/>
      <c r="J77"/>
      <c r="K77" s="64"/>
      <c r="L77" s="64"/>
      <c r="M77"/>
      <c r="N77"/>
      <c r="O77" s="64"/>
      <c r="P77"/>
      <c r="Q77" s="64"/>
      <c r="R77"/>
      <c r="S77"/>
      <c r="T77" s="64"/>
      <c r="U77" s="64"/>
      <c r="V77" s="64"/>
      <c r="W77" s="65"/>
      <c r="X77" s="66"/>
      <c r="Y77" s="64"/>
      <c r="Z77" s="64"/>
      <c r="AA77" s="64"/>
      <c r="AB77" s="64"/>
      <c r="AC77" s="64"/>
      <c r="AD77"/>
      <c r="AE77" s="64"/>
      <c r="AF77" s="64"/>
      <c r="AG77" s="64"/>
      <c r="AH77" s="64"/>
      <c r="AI77" s="64"/>
      <c r="AJ77" s="64"/>
      <c r="AK77" s="64"/>
      <c r="AL77" s="64"/>
      <c r="AM77"/>
      <c r="AN77" s="64"/>
      <c r="AO77" s="64"/>
      <c r="AP77" s="67"/>
      <c r="AQ77" s="67"/>
      <c r="AR77" s="65"/>
      <c r="AS77" s="65"/>
      <c r="AT77" s="67"/>
      <c r="AU77" s="67"/>
      <c r="AV77" s="67"/>
      <c r="AW77" s="67"/>
      <c r="AX77" s="67"/>
      <c r="AY77" s="67"/>
      <c r="AZ77" s="67"/>
      <c r="BA77" s="67"/>
      <c r="BB77" s="67"/>
      <c r="BC77" s="67"/>
      <c r="BD77" s="67"/>
      <c r="BE77" s="67"/>
      <c r="BF77" s="67"/>
      <c r="BG77" s="67"/>
      <c r="BH77" s="67"/>
      <c r="BI77" s="67"/>
      <c r="BJ77" s="68"/>
      <c r="BK77" s="69"/>
      <c r="BL77" s="70"/>
      <c r="BM77" s="70"/>
      <c r="BN77" s="70"/>
      <c r="BO77" s="70"/>
      <c r="BP77" s="70"/>
      <c r="BQ77" s="70"/>
      <c r="BR77" s="70"/>
      <c r="BS77" s="70"/>
      <c r="BT77" s="70"/>
      <c r="BU77" s="70"/>
      <c r="BV77" s="70"/>
      <c r="BW77" s="70"/>
      <c r="BX77" s="70"/>
    </row>
    <row r="78" spans="1:87" ht="15" x14ac:dyDescent="0.25">
      <c r="A78" s="64"/>
      <c r="B78" s="64"/>
      <c r="C78" s="64"/>
      <c r="D78"/>
      <c r="E78"/>
      <c r="F78"/>
      <c r="G78" s="64"/>
      <c r="H78" s="64"/>
      <c r="I78" s="64"/>
      <c r="J78"/>
      <c r="K78" s="64"/>
      <c r="L78" s="64"/>
      <c r="M78"/>
      <c r="N78"/>
      <c r="O78" s="64"/>
      <c r="P78"/>
      <c r="Q78" s="64"/>
      <c r="R78"/>
      <c r="S78"/>
      <c r="T78" s="64"/>
      <c r="U78" s="64"/>
      <c r="V78" s="64"/>
      <c r="W78" s="65"/>
      <c r="X78" s="66"/>
      <c r="Y78" s="64"/>
      <c r="Z78" s="64"/>
      <c r="AA78" s="64"/>
      <c r="AB78" s="64"/>
      <c r="AC78" s="64"/>
      <c r="AD78"/>
      <c r="AE78" s="64"/>
      <c r="AF78" s="64"/>
      <c r="AG78"/>
      <c r="AH78" s="64"/>
      <c r="AI78" s="64"/>
      <c r="AJ78" s="64"/>
      <c r="AK78" s="64"/>
      <c r="AL78" s="64"/>
      <c r="AM78"/>
      <c r="AN78" s="64"/>
      <c r="AO78" s="64"/>
      <c r="AP78" s="67"/>
      <c r="AQ78" s="67"/>
      <c r="AR78" s="65"/>
      <c r="AS78" s="65"/>
      <c r="AT78" s="67"/>
      <c r="AU78" s="67"/>
      <c r="AV78" s="67"/>
      <c r="AW78" s="67"/>
      <c r="AX78" s="67"/>
      <c r="AY78" s="67"/>
      <c r="AZ78" s="67"/>
      <c r="BA78" s="67"/>
      <c r="BB78" s="67"/>
      <c r="BC78" s="67"/>
      <c r="BD78" s="67"/>
      <c r="BE78" s="67"/>
      <c r="BF78" s="67"/>
      <c r="BG78" s="67"/>
      <c r="BH78" s="67"/>
      <c r="BI78" s="67"/>
      <c r="BJ78" s="68"/>
      <c r="BK78" s="69"/>
      <c r="BL78" s="70"/>
      <c r="BM78" s="70"/>
      <c r="BN78" s="70"/>
      <c r="BO78" s="70"/>
      <c r="BP78" s="70"/>
      <c r="BQ78" s="70"/>
      <c r="BR78" s="70"/>
      <c r="BS78" s="70"/>
      <c r="BT78" s="70"/>
      <c r="BU78" s="70"/>
      <c r="BV78" s="70"/>
      <c r="BW78" s="70"/>
      <c r="BX78" s="70"/>
    </row>
    <row r="79" spans="1:87" ht="15" x14ac:dyDescent="0.25">
      <c r="A79" s="64"/>
      <c r="B79" s="64"/>
      <c r="C79" s="64"/>
      <c r="D79"/>
      <c r="E79"/>
      <c r="F79"/>
      <c r="G79" s="64"/>
      <c r="H79" s="64"/>
      <c r="I79" s="64"/>
      <c r="J79"/>
      <c r="K79" s="64"/>
      <c r="L79" s="64"/>
      <c r="M79"/>
      <c r="N79"/>
      <c r="O79" s="64"/>
      <c r="P79"/>
      <c r="Q79" s="64"/>
      <c r="R79"/>
      <c r="S79"/>
      <c r="T79" s="64"/>
      <c r="U79" s="64"/>
      <c r="V79" s="64"/>
      <c r="W79" s="65"/>
      <c r="X79" s="66"/>
      <c r="Y79" s="64"/>
      <c r="Z79" s="64"/>
      <c r="AA79" s="64"/>
      <c r="AB79" s="64"/>
      <c r="AC79" s="64"/>
      <c r="AD79"/>
      <c r="AE79" s="64"/>
      <c r="AF79" s="64"/>
      <c r="AG79" s="64"/>
      <c r="AH79" s="64"/>
      <c r="AI79" s="64"/>
      <c r="AJ79" s="64"/>
      <c r="AK79" s="64"/>
      <c r="AL79" s="64"/>
      <c r="AM79"/>
      <c r="AN79" s="64"/>
      <c r="AO79" s="64"/>
      <c r="AP79" s="67"/>
      <c r="AQ79" s="67"/>
      <c r="AR79" s="65"/>
      <c r="AS79" s="65"/>
      <c r="AT79" s="67"/>
      <c r="AU79" s="67"/>
      <c r="AV79" s="67"/>
      <c r="AW79" s="67"/>
      <c r="AX79" s="67"/>
      <c r="AY79" s="67"/>
      <c r="AZ79" s="67"/>
      <c r="BA79" s="67"/>
      <c r="BB79" s="67"/>
      <c r="BC79" s="67"/>
      <c r="BD79" s="67"/>
      <c r="BE79" s="67"/>
      <c r="BF79" s="67"/>
      <c r="BG79" s="67"/>
      <c r="BH79" s="67"/>
      <c r="BI79" s="67"/>
      <c r="BJ79" s="68"/>
      <c r="BK79" s="69"/>
      <c r="BL79" s="70"/>
      <c r="BM79" s="70"/>
      <c r="BN79" s="70"/>
      <c r="BO79" s="70"/>
      <c r="BP79" s="70"/>
      <c r="BQ79" s="70"/>
      <c r="BR79" s="70"/>
      <c r="BS79" s="70"/>
      <c r="BT79" s="70"/>
      <c r="BU79" s="70"/>
      <c r="BV79" s="70"/>
      <c r="BW79" s="70"/>
      <c r="BX79" s="70"/>
    </row>
    <row r="80" spans="1:87" ht="15" x14ac:dyDescent="0.25">
      <c r="A80" s="64"/>
      <c r="B80" s="64"/>
      <c r="C80" s="64"/>
      <c r="D80"/>
      <c r="E80"/>
      <c r="F80"/>
      <c r="G80" s="64"/>
      <c r="H80" s="64"/>
      <c r="I80" s="64"/>
      <c r="J80"/>
      <c r="K80" s="64"/>
      <c r="L80" s="64"/>
      <c r="M80"/>
      <c r="N80"/>
      <c r="O80" s="64"/>
      <c r="P80"/>
      <c r="Q80" s="64"/>
      <c r="R80"/>
      <c r="S80"/>
      <c r="T80" s="64"/>
      <c r="U80" s="64"/>
      <c r="V80" s="64"/>
      <c r="W80" s="65"/>
      <c r="X80" s="66"/>
      <c r="Y80" s="64"/>
      <c r="Z80" s="64"/>
      <c r="AA80" s="64"/>
      <c r="AB80" s="64"/>
      <c r="AC80" s="64"/>
      <c r="AD80"/>
      <c r="AE80" s="64"/>
      <c r="AF80" s="64"/>
      <c r="AG80" s="64"/>
      <c r="AH80" s="64"/>
      <c r="AI80" s="64"/>
      <c r="AJ80" s="64"/>
      <c r="AK80" s="64"/>
      <c r="AL80" s="64"/>
      <c r="AM80"/>
      <c r="AN80" s="64"/>
      <c r="AO80" s="64"/>
      <c r="AP80" s="67"/>
      <c r="AQ80" s="67"/>
      <c r="AR80" s="65"/>
      <c r="AS80" s="65"/>
      <c r="AT80" s="67"/>
      <c r="AU80" s="67"/>
      <c r="AV80" s="67"/>
      <c r="AW80" s="67"/>
      <c r="AX80" s="67"/>
      <c r="AY80" s="67"/>
      <c r="AZ80" s="67"/>
      <c r="BA80" s="67"/>
      <c r="BB80" s="67"/>
      <c r="BC80" s="67"/>
      <c r="BD80" s="67"/>
      <c r="BE80" s="67"/>
      <c r="BF80" s="67"/>
      <c r="BG80" s="67"/>
      <c r="BH80" s="67"/>
      <c r="BI80" s="67"/>
      <c r="BJ80" s="68"/>
      <c r="BK80" s="69"/>
      <c r="BL80" s="70"/>
      <c r="BM80" s="70"/>
      <c r="BN80" s="70"/>
      <c r="BO80" s="70"/>
      <c r="BP80" s="70"/>
      <c r="BQ80" s="70"/>
      <c r="BR80" s="70"/>
      <c r="BS80" s="70"/>
      <c r="BT80" s="70"/>
      <c r="BU80" s="70"/>
      <c r="BV80" s="70"/>
      <c r="BW80" s="70"/>
      <c r="BX80" s="70"/>
    </row>
    <row r="81" spans="1:76" ht="15" x14ac:dyDescent="0.25">
      <c r="A81" s="64"/>
      <c r="B81" s="64"/>
      <c r="C81" s="64"/>
      <c r="D81"/>
      <c r="E81"/>
      <c r="F81"/>
      <c r="G81" s="64"/>
      <c r="H81" s="64"/>
      <c r="I81" s="64"/>
      <c r="J81"/>
      <c r="K81" s="64"/>
      <c r="L81" s="64"/>
      <c r="M81"/>
      <c r="N81"/>
      <c r="O81" s="64"/>
      <c r="P81"/>
      <c r="Q81" s="64"/>
      <c r="R81"/>
      <c r="S81"/>
      <c r="T81" s="64"/>
      <c r="U81" s="64"/>
      <c r="V81" s="64"/>
      <c r="W81" s="65"/>
      <c r="X81" s="66"/>
      <c r="Y81" s="64"/>
      <c r="Z81" s="64"/>
      <c r="AA81" s="64"/>
      <c r="AB81" s="64"/>
      <c r="AC81" s="64"/>
      <c r="AD81"/>
      <c r="AE81" s="64"/>
      <c r="AF81" s="64"/>
      <c r="AG81"/>
      <c r="AH81" s="64"/>
      <c r="AI81" s="64"/>
      <c r="AJ81" s="64"/>
      <c r="AK81" s="64"/>
      <c r="AL81" s="64"/>
      <c r="AM81"/>
      <c r="AN81" s="64"/>
      <c r="AO81" s="64"/>
      <c r="AP81" s="67"/>
      <c r="AQ81" s="67"/>
      <c r="AR81" s="65"/>
      <c r="AS81" s="65"/>
      <c r="AT81" s="67"/>
      <c r="AU81" s="67"/>
      <c r="AV81" s="67"/>
      <c r="AW81" s="67"/>
      <c r="AX81" s="67"/>
      <c r="AY81" s="67"/>
      <c r="AZ81" s="67"/>
      <c r="BA81" s="67"/>
      <c r="BB81" s="67"/>
      <c r="BC81" s="67"/>
      <c r="BD81" s="67"/>
      <c r="BE81" s="67"/>
      <c r="BF81" s="67"/>
      <c r="BG81" s="67"/>
      <c r="BH81" s="67"/>
      <c r="BI81" s="67"/>
      <c r="BJ81" s="68"/>
      <c r="BK81" s="69"/>
      <c r="BL81" s="70"/>
      <c r="BM81" s="70"/>
      <c r="BN81" s="70"/>
      <c r="BO81" s="70"/>
      <c r="BP81" s="70"/>
      <c r="BQ81" s="70"/>
      <c r="BR81" s="70"/>
      <c r="BS81" s="70"/>
      <c r="BT81" s="70"/>
      <c r="BU81" s="70"/>
      <c r="BV81" s="70"/>
      <c r="BW81" s="70"/>
      <c r="BX81" s="70"/>
    </row>
    <row r="82" spans="1:76" ht="15" x14ac:dyDescent="0.25">
      <c r="A82" s="64"/>
      <c r="B82" s="64"/>
      <c r="C82" s="64"/>
      <c r="D82"/>
      <c r="E82"/>
      <c r="F82"/>
      <c r="G82" s="64"/>
      <c r="H82" s="64"/>
      <c r="I82" s="64"/>
      <c r="J82"/>
      <c r="K82" s="64"/>
      <c r="L82" s="64"/>
      <c r="M82"/>
      <c r="N82"/>
      <c r="O82" s="64"/>
      <c r="P82"/>
      <c r="Q82" s="64"/>
      <c r="R82"/>
      <c r="S82"/>
      <c r="T82" s="64"/>
      <c r="U82" s="64"/>
      <c r="V82" s="64"/>
      <c r="W82" s="65"/>
      <c r="X82" s="66"/>
      <c r="Y82" s="64"/>
      <c r="Z82" s="64"/>
      <c r="AA82" s="64"/>
      <c r="AB82" s="64"/>
      <c r="AC82" s="64"/>
      <c r="AD82"/>
      <c r="AE82" s="64"/>
      <c r="AF82" s="64"/>
      <c r="AG82" s="64"/>
      <c r="AH82" s="64"/>
      <c r="AI82" s="64"/>
      <c r="AJ82" s="64"/>
      <c r="AK82" s="64"/>
      <c r="AL82" s="64"/>
      <c r="AM82"/>
      <c r="AN82" s="64"/>
      <c r="AO82" s="64"/>
      <c r="AP82" s="67"/>
      <c r="AQ82" s="67"/>
      <c r="AR82" s="65"/>
      <c r="AS82" s="65"/>
      <c r="AT82" s="67"/>
      <c r="AU82" s="67"/>
      <c r="AV82" s="67"/>
      <c r="AW82" s="67"/>
      <c r="AX82" s="67"/>
      <c r="AY82" s="67"/>
      <c r="AZ82" s="67"/>
      <c r="BA82" s="67"/>
      <c r="BB82" s="67"/>
      <c r="BC82" s="67"/>
      <c r="BD82" s="67"/>
      <c r="BE82" s="67"/>
      <c r="BF82" s="67"/>
      <c r="BG82" s="67"/>
      <c r="BH82" s="67"/>
      <c r="BI82" s="67"/>
      <c r="BJ82" s="68"/>
      <c r="BK82" s="69"/>
      <c r="BL82" s="70"/>
      <c r="BM82" s="70"/>
      <c r="BN82" s="70"/>
      <c r="BO82" s="70"/>
      <c r="BP82" s="70"/>
      <c r="BQ82" s="70"/>
      <c r="BR82" s="70"/>
      <c r="BS82" s="70"/>
      <c r="BT82" s="70"/>
      <c r="BU82" s="70"/>
      <c r="BV82" s="70"/>
      <c r="BW82" s="70"/>
      <c r="BX82" s="70"/>
    </row>
    <row r="83" spans="1:76" ht="15" x14ac:dyDescent="0.25">
      <c r="A83" s="64"/>
      <c r="B83" s="64"/>
      <c r="C83" s="64"/>
      <c r="D83"/>
      <c r="E83"/>
      <c r="F83"/>
      <c r="G83" s="64"/>
      <c r="H83" s="64"/>
      <c r="I83" s="64"/>
      <c r="J83"/>
      <c r="K83" s="64"/>
      <c r="L83" s="64"/>
      <c r="M83"/>
      <c r="N83"/>
      <c r="O83" s="64"/>
      <c r="P83"/>
      <c r="Q83" s="64"/>
      <c r="R83"/>
      <c r="S83"/>
      <c r="T83" s="64"/>
      <c r="U83" s="64"/>
      <c r="V83" s="64"/>
      <c r="W83" s="65"/>
      <c r="X83" s="66"/>
      <c r="Y83" s="64"/>
      <c r="Z83" s="64"/>
      <c r="AA83" s="64"/>
      <c r="AB83" s="64"/>
      <c r="AC83" s="64"/>
      <c r="AD83"/>
      <c r="AE83" s="64"/>
      <c r="AF83" s="64"/>
      <c r="AG83" s="64"/>
      <c r="AH83" s="64"/>
      <c r="AI83" s="64"/>
      <c r="AJ83" s="64"/>
      <c r="AK83" s="64"/>
      <c r="AL83" s="64"/>
      <c r="AM83"/>
      <c r="AN83" s="64"/>
      <c r="AO83" s="64"/>
      <c r="AP83" s="67"/>
      <c r="AQ83" s="67"/>
      <c r="AR83" s="65"/>
      <c r="AS83" s="65"/>
      <c r="AT83" s="67"/>
      <c r="AU83" s="67"/>
      <c r="AV83" s="67"/>
      <c r="AW83" s="67"/>
      <c r="AX83" s="67"/>
      <c r="AY83" s="67"/>
      <c r="AZ83" s="67"/>
      <c r="BA83" s="67"/>
      <c r="BB83" s="67"/>
      <c r="BC83" s="67"/>
      <c r="BD83" s="67"/>
      <c r="BE83" s="67"/>
      <c r="BF83" s="67"/>
      <c r="BG83" s="67"/>
      <c r="BH83" s="67"/>
      <c r="BI83" s="67"/>
      <c r="BJ83" s="68"/>
      <c r="BK83" s="69"/>
      <c r="BL83" s="70"/>
      <c r="BM83" s="70"/>
      <c r="BN83" s="70"/>
      <c r="BO83" s="70"/>
      <c r="BP83" s="70"/>
      <c r="BQ83" s="70"/>
      <c r="BR83" s="70"/>
      <c r="BS83" s="70"/>
      <c r="BT83" s="70"/>
      <c r="BU83" s="70"/>
      <c r="BV83" s="70"/>
      <c r="BW83" s="70"/>
      <c r="BX83" s="70"/>
    </row>
    <row r="84" spans="1:76" ht="15" x14ac:dyDescent="0.25">
      <c r="A84" s="64"/>
      <c r="B84" s="64"/>
      <c r="C84" s="64"/>
      <c r="D84"/>
      <c r="E84"/>
      <c r="F84"/>
      <c r="G84" s="64"/>
      <c r="H84" s="64"/>
      <c r="I84" s="64"/>
      <c r="J84"/>
      <c r="K84" s="64"/>
      <c r="L84" s="64"/>
      <c r="M84"/>
      <c r="N84"/>
      <c r="O84" s="64"/>
      <c r="P84"/>
      <c r="Q84" s="64"/>
      <c r="R84"/>
      <c r="S84"/>
      <c r="T84" s="64"/>
      <c r="U84" s="64"/>
      <c r="V84" s="64"/>
      <c r="W84" s="65"/>
      <c r="X84" s="66"/>
      <c r="Y84" s="64"/>
      <c r="Z84" s="64"/>
      <c r="AA84" s="64"/>
      <c r="AB84" s="64"/>
      <c r="AC84" s="64"/>
      <c r="AD84"/>
      <c r="AE84" s="64"/>
      <c r="AF84" s="64"/>
      <c r="AG84" s="64"/>
      <c r="AH84" s="64"/>
      <c r="AI84" s="64"/>
      <c r="AJ84" s="64"/>
      <c r="AK84" s="64"/>
      <c r="AL84" s="64"/>
      <c r="AM84"/>
      <c r="AN84" s="64"/>
      <c r="AO84" s="64"/>
      <c r="AP84" s="67"/>
      <c r="AQ84" s="67"/>
      <c r="AR84" s="65"/>
      <c r="AS84" s="65"/>
      <c r="AT84" s="67"/>
      <c r="AU84" s="67"/>
      <c r="AV84" s="67"/>
      <c r="AW84" s="67"/>
      <c r="AX84" s="67"/>
      <c r="AY84" s="67"/>
      <c r="AZ84" s="67"/>
      <c r="BA84" s="67"/>
      <c r="BB84" s="67"/>
      <c r="BC84" s="67"/>
      <c r="BD84" s="67"/>
      <c r="BE84" s="67"/>
      <c r="BF84" s="67"/>
      <c r="BG84" s="67"/>
      <c r="BH84" s="67"/>
      <c r="BI84" s="67"/>
      <c r="BJ84" s="68"/>
      <c r="BK84" s="69"/>
      <c r="BL84" s="70"/>
      <c r="BM84" s="70"/>
      <c r="BN84" s="70"/>
      <c r="BO84" s="70"/>
      <c r="BP84" s="70"/>
      <c r="BQ84" s="70"/>
      <c r="BR84" s="70"/>
      <c r="BS84" s="70"/>
      <c r="BT84" s="70"/>
      <c r="BU84" s="70"/>
      <c r="BV84" s="70"/>
      <c r="BW84" s="70"/>
      <c r="BX84" s="70"/>
    </row>
    <row r="85" spans="1:76" ht="15" x14ac:dyDescent="0.25">
      <c r="A85" s="64"/>
      <c r="B85" s="64"/>
      <c r="C85" s="64"/>
      <c r="D85"/>
      <c r="E85"/>
      <c r="F85"/>
      <c r="G85" s="64"/>
      <c r="H85" s="64"/>
      <c r="I85" s="64"/>
      <c r="J85"/>
      <c r="K85" s="64"/>
      <c r="L85" s="64"/>
      <c r="M85"/>
      <c r="N85"/>
      <c r="O85" s="64"/>
      <c r="P85"/>
      <c r="Q85" s="64"/>
      <c r="R85"/>
      <c r="S85"/>
      <c r="T85" s="64"/>
      <c r="U85" s="64"/>
      <c r="V85" s="64"/>
      <c r="W85" s="65"/>
      <c r="X85" s="66"/>
      <c r="Y85" s="64"/>
      <c r="Z85" s="64"/>
      <c r="AA85" s="64"/>
      <c r="AB85" s="64"/>
      <c r="AC85" s="64"/>
      <c r="AD85"/>
      <c r="AE85" s="64"/>
      <c r="AF85" s="64"/>
      <c r="AG85"/>
      <c r="AH85" s="64"/>
      <c r="AI85" s="64"/>
      <c r="AJ85" s="64"/>
      <c r="AK85" s="64"/>
      <c r="AL85" s="64"/>
      <c r="AM85"/>
      <c r="AN85" s="64"/>
      <c r="AO85" s="64"/>
      <c r="AP85" s="67"/>
      <c r="AQ85" s="67"/>
      <c r="AR85" s="65"/>
      <c r="AS85" s="65"/>
      <c r="AT85" s="67"/>
      <c r="AU85" s="67"/>
      <c r="AV85" s="67"/>
      <c r="AW85" s="67"/>
      <c r="AX85" s="67"/>
      <c r="AY85" s="67"/>
      <c r="AZ85" s="67"/>
      <c r="BA85" s="67"/>
      <c r="BB85" s="67"/>
      <c r="BC85" s="67"/>
      <c r="BD85" s="67"/>
      <c r="BE85" s="67"/>
      <c r="BF85" s="67"/>
      <c r="BG85" s="67"/>
      <c r="BH85" s="67"/>
      <c r="BI85" s="67"/>
      <c r="BJ85" s="68"/>
      <c r="BK85" s="69"/>
      <c r="BL85" s="70"/>
      <c r="BM85" s="70"/>
      <c r="BN85" s="70"/>
      <c r="BO85" s="70"/>
      <c r="BP85" s="70"/>
      <c r="BQ85" s="70"/>
      <c r="BR85" s="70"/>
      <c r="BS85" s="70"/>
      <c r="BT85" s="70"/>
      <c r="BU85" s="70"/>
      <c r="BV85" s="70"/>
      <c r="BW85" s="70"/>
      <c r="BX85" s="70"/>
    </row>
    <row r="86" spans="1:76" ht="15" x14ac:dyDescent="0.25">
      <c r="A86" s="64"/>
      <c r="B86" s="64"/>
      <c r="C86" s="64"/>
      <c r="D86"/>
      <c r="E86"/>
      <c r="F86"/>
      <c r="G86" s="64"/>
      <c r="H86" s="64"/>
      <c r="I86" s="64"/>
      <c r="J86"/>
      <c r="K86" s="64"/>
      <c r="L86" s="64"/>
      <c r="M86"/>
      <c r="N86"/>
      <c r="O86" s="64"/>
      <c r="P86"/>
      <c r="Q86" s="64"/>
      <c r="R86"/>
      <c r="S86"/>
      <c r="T86" s="64"/>
      <c r="U86" s="64"/>
      <c r="V86" s="64"/>
      <c r="W86" s="65"/>
      <c r="X86" s="66"/>
      <c r="Y86" s="64"/>
      <c r="Z86" s="64"/>
      <c r="AA86" s="64"/>
      <c r="AB86" s="64"/>
      <c r="AC86" s="64"/>
      <c r="AD86"/>
      <c r="AE86" s="64"/>
      <c r="AF86" s="64"/>
      <c r="AG86" s="64"/>
      <c r="AH86" s="64"/>
      <c r="AI86" s="64"/>
      <c r="AJ86" s="64"/>
      <c r="AK86" s="64"/>
      <c r="AL86" s="64"/>
      <c r="AM86"/>
      <c r="AN86" s="64"/>
      <c r="AO86" s="64"/>
      <c r="AP86" s="67"/>
      <c r="AQ86" s="67"/>
      <c r="AR86" s="65"/>
      <c r="AS86" s="65"/>
      <c r="AT86" s="67"/>
      <c r="AU86" s="67"/>
      <c r="AV86" s="67"/>
      <c r="AW86" s="67"/>
      <c r="AX86" s="67"/>
      <c r="AY86" s="67"/>
      <c r="AZ86" s="67"/>
      <c r="BA86" s="67"/>
      <c r="BB86" s="67"/>
      <c r="BC86" s="67"/>
      <c r="BD86" s="67"/>
      <c r="BE86" s="67"/>
      <c r="BF86" s="67"/>
      <c r="BG86" s="67"/>
      <c r="BH86" s="67"/>
      <c r="BI86" s="67"/>
      <c r="BJ86" s="68"/>
      <c r="BK86" s="69"/>
      <c r="BL86" s="70"/>
      <c r="BM86" s="70"/>
      <c r="BN86" s="70"/>
      <c r="BO86" s="70"/>
      <c r="BP86" s="70"/>
      <c r="BQ86" s="70"/>
      <c r="BR86" s="70"/>
      <c r="BS86" s="70"/>
      <c r="BT86" s="70"/>
      <c r="BU86" s="70"/>
      <c r="BV86" s="70"/>
      <c r="BW86" s="70"/>
      <c r="BX86" s="70"/>
    </row>
    <row r="87" spans="1:76" ht="15" x14ac:dyDescent="0.25">
      <c r="A87" s="64"/>
      <c r="B87" s="64"/>
      <c r="C87" s="64"/>
      <c r="D87"/>
      <c r="E87"/>
      <c r="F87"/>
      <c r="G87" s="64"/>
      <c r="H87" s="64"/>
      <c r="I87" s="64"/>
      <c r="J87"/>
      <c r="K87" s="64"/>
      <c r="L87" s="64"/>
      <c r="M87"/>
      <c r="N87"/>
      <c r="O87" s="64"/>
      <c r="P87"/>
      <c r="Q87" s="64"/>
      <c r="R87"/>
      <c r="S87"/>
      <c r="T87" s="64"/>
      <c r="U87" s="64"/>
      <c r="V87" s="64"/>
      <c r="W87" s="65"/>
      <c r="X87" s="66"/>
      <c r="Y87" s="64"/>
      <c r="Z87" s="64"/>
      <c r="AA87" s="64"/>
      <c r="AB87" s="64"/>
      <c r="AC87" s="64"/>
      <c r="AD87"/>
      <c r="AE87" s="64"/>
      <c r="AF87" s="64"/>
      <c r="AG87" s="64"/>
      <c r="AH87" s="64"/>
      <c r="AI87" s="64"/>
      <c r="AJ87" s="64"/>
      <c r="AK87" s="64"/>
      <c r="AL87" s="64"/>
      <c r="AM87"/>
      <c r="AN87" s="64"/>
      <c r="AO87" s="64"/>
      <c r="AP87" s="67"/>
      <c r="AQ87" s="67"/>
      <c r="AR87" s="65"/>
      <c r="AS87" s="65"/>
      <c r="AT87" s="67"/>
      <c r="AU87" s="67"/>
      <c r="AV87" s="67"/>
      <c r="AW87" s="67"/>
      <c r="AX87" s="67"/>
      <c r="AY87" s="67"/>
      <c r="AZ87" s="67"/>
      <c r="BA87" s="67"/>
      <c r="BB87" s="67"/>
      <c r="BC87" s="67"/>
      <c r="BD87" s="67"/>
      <c r="BE87" s="67"/>
      <c r="BF87" s="67"/>
      <c r="BG87" s="67"/>
      <c r="BH87" s="67"/>
      <c r="BI87" s="67"/>
      <c r="BJ87" s="68"/>
      <c r="BK87" s="69"/>
      <c r="BL87" s="70"/>
      <c r="BM87" s="70"/>
      <c r="BN87" s="70"/>
      <c r="BO87" s="70"/>
      <c r="BP87" s="70"/>
      <c r="BQ87" s="70"/>
      <c r="BR87" s="70"/>
      <c r="BS87" s="70"/>
      <c r="BT87" s="70"/>
      <c r="BU87" s="70"/>
      <c r="BV87" s="70"/>
      <c r="BW87" s="70"/>
      <c r="BX87" s="70"/>
    </row>
    <row r="88" spans="1:76" ht="15" x14ac:dyDescent="0.25">
      <c r="A88" s="64"/>
      <c r="B88" s="64"/>
      <c r="C88" s="64"/>
      <c r="D88"/>
      <c r="E88"/>
      <c r="F88"/>
      <c r="G88" s="64"/>
      <c r="H88" s="64"/>
      <c r="I88" s="64"/>
      <c r="J88"/>
      <c r="K88" s="64"/>
      <c r="L88" s="64"/>
      <c r="M88"/>
      <c r="N88"/>
      <c r="O88" s="64"/>
      <c r="P88"/>
      <c r="Q88" s="64"/>
      <c r="R88"/>
      <c r="S88"/>
      <c r="T88" s="64"/>
      <c r="U88" s="64"/>
      <c r="V88" s="64"/>
      <c r="W88" s="65"/>
      <c r="X88" s="66"/>
      <c r="Y88" s="64"/>
      <c r="Z88" s="64"/>
      <c r="AA88" s="64"/>
      <c r="AB88" s="64"/>
      <c r="AC88" s="64"/>
      <c r="AD88"/>
      <c r="AE88" s="64"/>
      <c r="AF88" s="64"/>
      <c r="AG88" s="64"/>
      <c r="AH88" s="64"/>
      <c r="AI88" s="64"/>
      <c r="AJ88" s="64"/>
      <c r="AK88" s="64"/>
      <c r="AL88" s="64"/>
      <c r="AM88"/>
      <c r="AN88" s="64"/>
      <c r="AO88" s="64"/>
      <c r="AP88" s="67"/>
      <c r="AQ88" s="67"/>
      <c r="AR88" s="65"/>
      <c r="AS88" s="65"/>
      <c r="AT88" s="67"/>
      <c r="AU88" s="67"/>
      <c r="AV88" s="67"/>
      <c r="AW88" s="67"/>
      <c r="AX88" s="67"/>
      <c r="AY88" s="67"/>
      <c r="AZ88" s="67"/>
      <c r="BA88" s="67"/>
      <c r="BB88" s="67"/>
      <c r="BC88" s="67"/>
      <c r="BD88" s="67"/>
      <c r="BE88" s="67"/>
      <c r="BF88" s="67"/>
      <c r="BG88" s="67"/>
      <c r="BH88" s="67"/>
      <c r="BI88" s="67"/>
      <c r="BJ88" s="68"/>
      <c r="BK88" s="69"/>
      <c r="BL88" s="70"/>
      <c r="BM88" s="70"/>
      <c r="BN88" s="70"/>
      <c r="BO88" s="70"/>
      <c r="BP88" s="70"/>
      <c r="BQ88" s="70"/>
      <c r="BR88" s="70"/>
      <c r="BS88" s="70"/>
      <c r="BT88" s="70"/>
      <c r="BU88" s="70"/>
      <c r="BV88" s="70"/>
      <c r="BW88" s="70"/>
      <c r="BX88" s="70"/>
    </row>
    <row r="89" spans="1:76" ht="15" x14ac:dyDescent="0.25">
      <c r="A89" s="64"/>
      <c r="B89" s="64"/>
      <c r="C89" s="64"/>
      <c r="D89"/>
      <c r="E89"/>
      <c r="F89"/>
      <c r="G89" s="64"/>
      <c r="H89" s="64"/>
      <c r="I89" s="64"/>
      <c r="J89"/>
      <c r="K89" s="64"/>
      <c r="L89" s="64"/>
      <c r="M89"/>
      <c r="N89"/>
      <c r="O89" s="64"/>
      <c r="P89"/>
      <c r="Q89" s="64"/>
      <c r="R89"/>
      <c r="S89"/>
      <c r="T89" s="64"/>
      <c r="U89" s="64"/>
      <c r="V89" s="64"/>
      <c r="W89" s="65"/>
      <c r="X89" s="66"/>
      <c r="Y89" s="64"/>
      <c r="Z89" s="64"/>
      <c r="AA89" s="64"/>
      <c r="AB89" s="64"/>
      <c r="AC89" s="64"/>
      <c r="AD89"/>
      <c r="AE89" s="64"/>
      <c r="AF89" s="64"/>
      <c r="AG89" s="64"/>
      <c r="AH89" s="64"/>
      <c r="AI89" s="64"/>
      <c r="AJ89" s="64"/>
      <c r="AK89" s="64"/>
      <c r="AL89" s="64"/>
      <c r="AM89"/>
      <c r="AN89" s="64"/>
      <c r="AO89" s="64"/>
      <c r="AP89" s="67"/>
      <c r="AQ89" s="67"/>
      <c r="AR89" s="65"/>
      <c r="AS89" s="65"/>
      <c r="AT89" s="67"/>
      <c r="AU89" s="67"/>
      <c r="AV89" s="67"/>
      <c r="AW89" s="67"/>
      <c r="AX89" s="67"/>
      <c r="AY89" s="67"/>
      <c r="AZ89" s="67"/>
      <c r="BA89" s="67"/>
      <c r="BB89" s="67"/>
      <c r="BC89" s="67"/>
      <c r="BD89" s="67"/>
      <c r="BE89" s="67"/>
      <c r="BF89" s="67"/>
      <c r="BG89" s="67"/>
      <c r="BH89" s="67"/>
      <c r="BI89" s="67"/>
      <c r="BJ89" s="68"/>
      <c r="BK89" s="69"/>
      <c r="BL89" s="70"/>
      <c r="BM89" s="70"/>
      <c r="BN89" s="70"/>
      <c r="BO89" s="70"/>
      <c r="BP89" s="70"/>
      <c r="BQ89" s="70"/>
      <c r="BR89" s="70"/>
      <c r="BS89" s="70"/>
      <c r="BT89" s="70"/>
      <c r="BU89" s="70"/>
      <c r="BV89" s="70"/>
      <c r="BW89" s="70"/>
      <c r="BX89" s="70"/>
    </row>
    <row r="90" spans="1:76" ht="15" x14ac:dyDescent="0.25">
      <c r="A90" s="64"/>
      <c r="B90" s="64"/>
      <c r="C90" s="64"/>
      <c r="D90"/>
      <c r="E90"/>
      <c r="F90"/>
      <c r="G90" s="64"/>
      <c r="H90" s="64"/>
      <c r="I90" s="64"/>
      <c r="J90"/>
      <c r="K90" s="64"/>
      <c r="L90" s="64"/>
      <c r="M90"/>
      <c r="N90"/>
      <c r="O90" s="64"/>
      <c r="P90"/>
      <c r="Q90" s="64"/>
      <c r="R90"/>
      <c r="S90"/>
      <c r="T90" s="64"/>
      <c r="U90" s="64"/>
      <c r="V90" s="64"/>
      <c r="W90" s="65"/>
      <c r="X90" s="66"/>
      <c r="Y90" s="64"/>
      <c r="Z90" s="64"/>
      <c r="AA90" s="64"/>
      <c r="AB90" s="64"/>
      <c r="AC90" s="64"/>
      <c r="AD90"/>
      <c r="AE90" s="64"/>
      <c r="AF90" s="64"/>
      <c r="AG90" s="64"/>
      <c r="AH90" s="64"/>
      <c r="AI90" s="64"/>
      <c r="AJ90" s="64"/>
      <c r="AK90" s="64"/>
      <c r="AL90" s="64"/>
      <c r="AM90"/>
      <c r="AN90" s="64"/>
      <c r="AO90" s="64"/>
      <c r="AP90" s="67"/>
      <c r="AQ90" s="67"/>
      <c r="AR90" s="65"/>
      <c r="AS90" s="65"/>
      <c r="AT90" s="67"/>
      <c r="AU90" s="67"/>
      <c r="AV90" s="67"/>
      <c r="AW90" s="67"/>
      <c r="AX90" s="67"/>
      <c r="AY90" s="67"/>
      <c r="AZ90" s="67"/>
      <c r="BA90" s="67"/>
      <c r="BB90" s="67"/>
      <c r="BC90" s="67"/>
      <c r="BD90" s="67"/>
      <c r="BE90" s="67"/>
      <c r="BF90" s="67"/>
      <c r="BG90" s="67"/>
      <c r="BH90" s="67"/>
      <c r="BI90" s="67"/>
      <c r="BJ90" s="68"/>
      <c r="BK90" s="69"/>
      <c r="BL90" s="70"/>
      <c r="BM90" s="70"/>
      <c r="BN90" s="70"/>
      <c r="BO90" s="70"/>
      <c r="BP90" s="70"/>
      <c r="BQ90" s="70"/>
      <c r="BR90" s="70"/>
      <c r="BS90" s="70"/>
      <c r="BT90" s="70"/>
      <c r="BU90" s="70"/>
      <c r="BV90" s="70"/>
      <c r="BW90" s="70"/>
      <c r="BX90" s="70"/>
    </row>
    <row r="91" spans="1:76" ht="15" x14ac:dyDescent="0.25">
      <c r="A91" s="64"/>
      <c r="B91" s="64"/>
      <c r="C91" s="64"/>
      <c r="D91"/>
      <c r="E91"/>
      <c r="F91"/>
      <c r="G91" s="64"/>
      <c r="H91" s="64"/>
      <c r="I91" s="64"/>
      <c r="J91"/>
      <c r="K91" s="64"/>
      <c r="L91" s="64"/>
      <c r="M91"/>
      <c r="N91"/>
      <c r="O91" s="64"/>
      <c r="P91"/>
      <c r="Q91" s="64"/>
      <c r="R91"/>
      <c r="S91"/>
      <c r="T91" s="64"/>
      <c r="U91" s="64"/>
      <c r="V91" s="64"/>
      <c r="W91" s="65"/>
      <c r="X91" s="66"/>
      <c r="Y91" s="64"/>
      <c r="Z91" s="64"/>
      <c r="AA91" s="64"/>
      <c r="AB91" s="64"/>
      <c r="AC91" s="64"/>
      <c r="AD91"/>
      <c r="AE91" s="64"/>
      <c r="AF91" s="64"/>
      <c r="AG91" s="64"/>
      <c r="AH91" s="64"/>
      <c r="AI91" s="64"/>
      <c r="AJ91" s="64"/>
      <c r="AK91" s="64"/>
      <c r="AL91" s="64"/>
      <c r="AM91"/>
      <c r="AN91" s="64"/>
      <c r="AO91" s="64"/>
      <c r="AP91" s="67"/>
      <c r="AQ91" s="67"/>
      <c r="AR91" s="65"/>
      <c r="AS91" s="65"/>
      <c r="AT91" s="67"/>
      <c r="AU91" s="67"/>
      <c r="AV91" s="67"/>
      <c r="AW91" s="67"/>
      <c r="AX91" s="67"/>
      <c r="AY91" s="67"/>
      <c r="AZ91" s="67"/>
      <c r="BA91" s="67"/>
      <c r="BB91" s="67"/>
      <c r="BC91" s="67"/>
      <c r="BD91" s="67"/>
      <c r="BE91" s="67"/>
      <c r="BF91" s="67"/>
      <c r="BG91" s="67"/>
      <c r="BH91" s="67"/>
      <c r="BI91" s="67"/>
      <c r="BJ91" s="68"/>
      <c r="BK91" s="69"/>
      <c r="BL91" s="70"/>
      <c r="BM91" s="70"/>
      <c r="BN91" s="70"/>
      <c r="BO91" s="70"/>
      <c r="BP91" s="70"/>
      <c r="BQ91" s="70"/>
      <c r="BR91" s="70"/>
      <c r="BS91" s="70"/>
      <c r="BT91" s="70"/>
      <c r="BU91" s="70"/>
      <c r="BV91" s="70"/>
      <c r="BW91" s="70"/>
      <c r="BX91" s="70"/>
    </row>
    <row r="92" spans="1:76" ht="15" x14ac:dyDescent="0.25">
      <c r="A92" s="64"/>
      <c r="B92" s="64"/>
      <c r="C92" s="64"/>
      <c r="D92"/>
      <c r="E92"/>
      <c r="F92"/>
      <c r="G92" s="64"/>
      <c r="H92" s="64"/>
      <c r="I92" s="64"/>
      <c r="J92"/>
      <c r="K92" s="64"/>
      <c r="L92" s="64"/>
      <c r="M92"/>
      <c r="N92"/>
      <c r="O92" s="64"/>
      <c r="P92"/>
      <c r="Q92" s="64"/>
      <c r="R92"/>
      <c r="S92"/>
      <c r="T92" s="64"/>
      <c r="U92" s="64"/>
      <c r="V92" s="64"/>
      <c r="W92" s="65"/>
      <c r="X92" s="66"/>
      <c r="Y92" s="64"/>
      <c r="Z92" s="64"/>
      <c r="AA92" s="64"/>
      <c r="AB92" s="64"/>
      <c r="AC92" s="64"/>
      <c r="AD92"/>
      <c r="AE92" s="64"/>
      <c r="AF92" s="64"/>
      <c r="AG92" s="64"/>
      <c r="AH92" s="64"/>
      <c r="AI92" s="64"/>
      <c r="AJ92" s="64"/>
      <c r="AK92" s="64"/>
      <c r="AL92" s="64"/>
      <c r="AM92"/>
      <c r="AN92" s="64"/>
      <c r="AO92" s="64"/>
      <c r="AP92" s="67"/>
      <c r="AQ92" s="67"/>
      <c r="AR92" s="65"/>
      <c r="AS92" s="65"/>
      <c r="AT92" s="67"/>
      <c r="AU92" s="67"/>
      <c r="AV92" s="67"/>
      <c r="AW92" s="67"/>
      <c r="AX92" s="67"/>
      <c r="AY92" s="67"/>
      <c r="AZ92" s="67"/>
      <c r="BA92" s="67"/>
      <c r="BB92" s="67"/>
      <c r="BC92" s="67"/>
      <c r="BD92" s="67"/>
      <c r="BE92" s="67"/>
      <c r="BF92" s="67"/>
      <c r="BG92" s="67"/>
      <c r="BH92" s="67"/>
      <c r="BI92" s="67"/>
      <c r="BJ92" s="68"/>
      <c r="BK92" s="69"/>
      <c r="BL92" s="70"/>
      <c r="BM92" s="70"/>
      <c r="BN92" s="70"/>
      <c r="BO92" s="70"/>
      <c r="BP92" s="70"/>
      <c r="BQ92" s="70"/>
      <c r="BR92" s="70"/>
      <c r="BS92" s="70"/>
      <c r="BT92" s="70"/>
      <c r="BU92" s="70"/>
      <c r="BV92" s="70"/>
      <c r="BW92" s="70"/>
      <c r="BX92" s="70"/>
    </row>
    <row r="93" spans="1:76" ht="15" x14ac:dyDescent="0.25">
      <c r="A93" s="64"/>
      <c r="B93" s="64"/>
      <c r="C93" s="64"/>
      <c r="D93"/>
      <c r="E93"/>
      <c r="F93"/>
      <c r="G93" s="64"/>
      <c r="H93" s="64"/>
      <c r="I93" s="64"/>
      <c r="J93"/>
      <c r="K93" s="64"/>
      <c r="L93" s="64"/>
      <c r="M93"/>
      <c r="N93"/>
      <c r="O93" s="64"/>
      <c r="P93"/>
      <c r="Q93" s="64"/>
      <c r="R93"/>
      <c r="S93"/>
      <c r="T93" s="64"/>
      <c r="U93" s="64"/>
      <c r="V93" s="64"/>
      <c r="W93" s="65"/>
      <c r="X93" s="66"/>
      <c r="Y93" s="64"/>
      <c r="Z93" s="64"/>
      <c r="AA93" s="64"/>
      <c r="AB93" s="64"/>
      <c r="AC93" s="64"/>
      <c r="AD93"/>
      <c r="AE93" s="64"/>
      <c r="AF93" s="64"/>
      <c r="AG93" s="64"/>
      <c r="AH93" s="64"/>
      <c r="AI93" s="64"/>
      <c r="AJ93" s="64"/>
      <c r="AK93" s="64"/>
      <c r="AL93" s="64"/>
      <c r="AM93"/>
      <c r="AN93" s="64"/>
      <c r="AO93" s="64"/>
      <c r="AP93" s="67"/>
      <c r="AQ93" s="67"/>
      <c r="AR93" s="65"/>
      <c r="AS93" s="65"/>
      <c r="AT93" s="67"/>
      <c r="AU93" s="67"/>
      <c r="AV93" s="67"/>
      <c r="AW93" s="67"/>
      <c r="AX93" s="67"/>
      <c r="AY93" s="67"/>
      <c r="AZ93" s="67"/>
      <c r="BA93" s="67"/>
      <c r="BB93" s="67"/>
      <c r="BC93" s="67"/>
      <c r="BD93" s="67"/>
      <c r="BE93" s="67"/>
      <c r="BF93" s="67"/>
      <c r="BG93" s="67"/>
      <c r="BH93" s="67"/>
      <c r="BI93" s="67"/>
      <c r="BJ93" s="68"/>
      <c r="BK93" s="69"/>
      <c r="BL93" s="70"/>
      <c r="BM93" s="70"/>
      <c r="BN93" s="70"/>
      <c r="BO93" s="70"/>
      <c r="BP93" s="70"/>
      <c r="BQ93" s="70"/>
      <c r="BR93" s="70"/>
      <c r="BS93" s="70"/>
      <c r="BT93" s="70"/>
      <c r="BU93" s="70"/>
      <c r="BV93" s="70"/>
      <c r="BW93" s="70"/>
      <c r="BX93" s="70"/>
    </row>
    <row r="94" spans="1:76" ht="15" x14ac:dyDescent="0.25">
      <c r="A94" s="64"/>
      <c r="B94" s="64"/>
      <c r="C94" s="64"/>
      <c r="D94"/>
      <c r="E94"/>
      <c r="F94"/>
      <c r="G94" s="64"/>
      <c r="H94" s="64"/>
      <c r="I94" s="64"/>
      <c r="J94"/>
      <c r="K94" s="64"/>
      <c r="L94" s="64"/>
      <c r="M94"/>
      <c r="N94"/>
      <c r="O94" s="64"/>
      <c r="P94"/>
      <c r="Q94" s="64"/>
      <c r="R94"/>
      <c r="S94"/>
      <c r="T94" s="64"/>
      <c r="U94" s="64"/>
      <c r="V94" s="64"/>
      <c r="W94" s="65"/>
      <c r="X94" s="66"/>
      <c r="Y94" s="64"/>
      <c r="Z94" s="64"/>
      <c r="AA94" s="64"/>
      <c r="AB94" s="64"/>
      <c r="AC94" s="64"/>
      <c r="AD94"/>
      <c r="AE94" s="64"/>
      <c r="AF94" s="64"/>
      <c r="AG94" s="64"/>
      <c r="AH94" s="64"/>
      <c r="AI94" s="64"/>
      <c r="AJ94" s="64"/>
      <c r="AK94" s="64"/>
      <c r="AL94" s="64"/>
      <c r="AM94"/>
      <c r="AN94" s="64"/>
      <c r="AO94" s="64"/>
      <c r="AP94" s="67"/>
      <c r="AQ94" s="67"/>
      <c r="AR94" s="65"/>
      <c r="AS94" s="65"/>
      <c r="AT94" s="67"/>
      <c r="AU94" s="67"/>
      <c r="AV94" s="67"/>
      <c r="AW94" s="67"/>
      <c r="AX94" s="67"/>
      <c r="AY94" s="67"/>
      <c r="AZ94" s="67"/>
      <c r="BA94" s="67"/>
      <c r="BB94" s="67"/>
      <c r="BC94" s="67"/>
      <c r="BD94" s="67"/>
      <c r="BE94" s="67"/>
      <c r="BF94" s="67"/>
      <c r="BG94" s="67"/>
      <c r="BH94" s="67"/>
      <c r="BI94" s="67"/>
      <c r="BJ94" s="68"/>
      <c r="BK94" s="69"/>
      <c r="BL94" s="70"/>
      <c r="BM94" s="70"/>
      <c r="BN94" s="70"/>
      <c r="BO94" s="70"/>
      <c r="BP94" s="70"/>
      <c r="BQ94" s="70"/>
      <c r="BR94" s="70"/>
      <c r="BS94" s="70"/>
      <c r="BT94" s="70"/>
      <c r="BU94" s="70"/>
      <c r="BV94" s="70"/>
      <c r="BW94" s="70"/>
      <c r="BX94" s="70"/>
    </row>
    <row r="95" spans="1:76" ht="15" x14ac:dyDescent="0.25">
      <c r="A95" s="64"/>
      <c r="B95" s="64"/>
      <c r="C95" s="64"/>
      <c r="D95"/>
      <c r="E95"/>
      <c r="F95"/>
      <c r="G95" s="64"/>
      <c r="H95" s="64"/>
      <c r="I95" s="64"/>
      <c r="J95"/>
      <c r="K95" s="64"/>
      <c r="L95" s="64"/>
      <c r="M95"/>
      <c r="N95"/>
      <c r="O95" s="64"/>
      <c r="P95"/>
      <c r="Q95" s="64"/>
      <c r="R95"/>
      <c r="S95"/>
      <c r="T95" s="64"/>
      <c r="U95" s="64"/>
      <c r="V95" s="64"/>
      <c r="W95" s="65"/>
      <c r="X95" s="66"/>
      <c r="Y95" s="64"/>
      <c r="Z95" s="64"/>
      <c r="AA95" s="64"/>
      <c r="AB95" s="64"/>
      <c r="AC95" s="64"/>
      <c r="AD95"/>
      <c r="AE95" s="64"/>
      <c r="AF95" s="64"/>
      <c r="AG95" s="64"/>
      <c r="AH95" s="64"/>
      <c r="AI95" s="64"/>
      <c r="AJ95" s="64"/>
      <c r="AK95" s="64"/>
      <c r="AL95" s="64"/>
      <c r="AM95"/>
      <c r="AN95" s="64"/>
      <c r="AO95" s="64"/>
      <c r="AP95" s="67"/>
      <c r="AQ95" s="67"/>
      <c r="AR95" s="65"/>
      <c r="AS95" s="65"/>
      <c r="AT95" s="67"/>
      <c r="AU95" s="67"/>
      <c r="AV95" s="67"/>
      <c r="AW95" s="67"/>
      <c r="AX95" s="67"/>
      <c r="AY95" s="67"/>
      <c r="AZ95" s="67"/>
      <c r="BA95" s="67"/>
      <c r="BB95" s="67"/>
      <c r="BC95" s="67"/>
      <c r="BD95" s="67"/>
      <c r="BE95" s="67"/>
      <c r="BF95" s="67"/>
      <c r="BG95" s="67"/>
      <c r="BH95" s="67"/>
      <c r="BI95" s="67"/>
      <c r="BJ95" s="68"/>
      <c r="BK95" s="69"/>
      <c r="BL95" s="70"/>
      <c r="BM95" s="70"/>
      <c r="BN95" s="70"/>
      <c r="BO95" s="70"/>
      <c r="BP95" s="70"/>
      <c r="BQ95" s="70"/>
      <c r="BR95" s="70"/>
      <c r="BS95" s="70"/>
      <c r="BT95" s="70"/>
      <c r="BU95" s="70"/>
      <c r="BV95" s="70"/>
      <c r="BW95" s="70"/>
      <c r="BX95" s="70"/>
    </row>
    <row r="96" spans="1:76" ht="15" x14ac:dyDescent="0.25">
      <c r="A96" s="64"/>
      <c r="B96" s="64"/>
      <c r="C96" s="64"/>
      <c r="D96"/>
      <c r="E96"/>
      <c r="F96"/>
      <c r="G96" s="64"/>
      <c r="H96" s="64"/>
      <c r="I96" s="64"/>
      <c r="J96"/>
      <c r="K96" s="64"/>
      <c r="L96" s="64"/>
      <c r="M96"/>
      <c r="N96"/>
      <c r="O96" s="64"/>
      <c r="P96"/>
      <c r="Q96" s="64"/>
      <c r="R96"/>
      <c r="S96"/>
      <c r="T96" s="64"/>
      <c r="U96" s="64"/>
      <c r="V96" s="64"/>
      <c r="W96" s="65"/>
      <c r="X96" s="66"/>
      <c r="Y96" s="64"/>
      <c r="Z96" s="64"/>
      <c r="AA96" s="64"/>
      <c r="AB96" s="64"/>
      <c r="AC96" s="64"/>
      <c r="AD96"/>
      <c r="AE96" s="64"/>
      <c r="AF96" s="64"/>
      <c r="AG96" s="64"/>
      <c r="AH96" s="64"/>
      <c r="AI96" s="64"/>
      <c r="AJ96" s="64"/>
      <c r="AK96" s="64"/>
      <c r="AL96" s="64"/>
      <c r="AM96"/>
      <c r="AN96" s="64"/>
      <c r="AO96" s="64"/>
      <c r="AP96" s="67"/>
      <c r="AQ96" s="67"/>
      <c r="AR96" s="65"/>
      <c r="AS96" s="65"/>
      <c r="AT96" s="67"/>
      <c r="AU96" s="67"/>
      <c r="AV96" s="67"/>
      <c r="AW96" s="67"/>
      <c r="AX96" s="67"/>
      <c r="AY96" s="67"/>
      <c r="AZ96" s="67"/>
      <c r="BA96" s="67"/>
      <c r="BB96" s="67"/>
      <c r="BC96" s="67"/>
      <c r="BD96" s="67"/>
      <c r="BE96" s="67"/>
      <c r="BF96" s="67"/>
      <c r="BG96" s="67"/>
      <c r="BH96" s="67"/>
      <c r="BI96" s="67"/>
      <c r="BJ96" s="68"/>
      <c r="BK96" s="69"/>
      <c r="BL96" s="70"/>
      <c r="BM96" s="70"/>
      <c r="BN96" s="70"/>
      <c r="BO96" s="70"/>
      <c r="BP96" s="70"/>
      <c r="BQ96" s="70"/>
      <c r="BR96" s="70"/>
      <c r="BS96" s="70"/>
      <c r="BT96" s="70"/>
      <c r="BU96" s="70"/>
      <c r="BV96" s="70"/>
      <c r="BW96" s="70"/>
      <c r="BX96" s="70"/>
    </row>
    <row r="97" spans="1:76" ht="15" x14ac:dyDescent="0.25">
      <c r="A97" s="64"/>
      <c r="B97" s="64"/>
      <c r="C97" s="64"/>
      <c r="D97"/>
      <c r="E97"/>
      <c r="F97"/>
      <c r="G97" s="64"/>
      <c r="H97" s="64"/>
      <c r="I97" s="64"/>
      <c r="J97"/>
      <c r="K97" s="64"/>
      <c r="L97" s="64"/>
      <c r="M97"/>
      <c r="N97"/>
      <c r="O97" s="64"/>
      <c r="P97"/>
      <c r="Q97" s="64"/>
      <c r="R97"/>
      <c r="S97"/>
      <c r="T97" s="64"/>
      <c r="U97" s="64"/>
      <c r="V97" s="64"/>
      <c r="W97" s="65"/>
      <c r="X97" s="66"/>
      <c r="Y97" s="64"/>
      <c r="Z97" s="64"/>
      <c r="AA97" s="64"/>
      <c r="AB97" s="64"/>
      <c r="AC97" s="64"/>
      <c r="AD97"/>
      <c r="AE97" s="64"/>
      <c r="AF97" s="64"/>
      <c r="AG97" s="64"/>
      <c r="AH97" s="64"/>
      <c r="AI97" s="64"/>
      <c r="AJ97" s="64"/>
      <c r="AK97" s="64"/>
      <c r="AL97" s="64"/>
      <c r="AM97"/>
      <c r="AN97" s="64"/>
      <c r="AO97" s="64"/>
      <c r="AP97" s="67"/>
      <c r="AQ97" s="67"/>
      <c r="AR97" s="65"/>
      <c r="AS97" s="65"/>
      <c r="AT97" s="67"/>
      <c r="AU97" s="67"/>
      <c r="AV97" s="67"/>
      <c r="AW97" s="67"/>
      <c r="AX97" s="67"/>
      <c r="AY97" s="67"/>
      <c r="AZ97" s="67"/>
      <c r="BA97" s="67"/>
      <c r="BB97" s="67"/>
      <c r="BC97" s="67"/>
      <c r="BD97" s="67"/>
      <c r="BE97" s="67"/>
      <c r="BF97" s="67"/>
      <c r="BG97" s="67"/>
      <c r="BH97" s="67"/>
      <c r="BI97" s="67"/>
      <c r="BJ97" s="68"/>
      <c r="BK97" s="69"/>
      <c r="BL97" s="70"/>
      <c r="BM97" s="70"/>
      <c r="BN97" s="70"/>
      <c r="BO97" s="70"/>
      <c r="BP97" s="70"/>
      <c r="BQ97" s="70"/>
      <c r="BR97" s="70"/>
      <c r="BS97" s="70"/>
      <c r="BT97" s="70"/>
      <c r="BU97" s="70"/>
      <c r="BV97" s="70"/>
      <c r="BW97" s="70"/>
      <c r="BX97" s="70"/>
    </row>
    <row r="98" spans="1:76" ht="15" x14ac:dyDescent="0.25">
      <c r="A98" s="64"/>
      <c r="B98" s="64"/>
      <c r="C98" s="64"/>
      <c r="D98"/>
      <c r="E98"/>
      <c r="F98"/>
      <c r="G98" s="64"/>
      <c r="H98" s="64"/>
      <c r="I98" s="64"/>
      <c r="J98"/>
      <c r="K98" s="64"/>
      <c r="L98" s="64"/>
      <c r="M98"/>
      <c r="N98"/>
      <c r="O98" s="64"/>
      <c r="P98"/>
      <c r="Q98" s="64"/>
      <c r="R98"/>
      <c r="S98"/>
      <c r="T98" s="64"/>
      <c r="U98" s="64"/>
      <c r="V98" s="64"/>
      <c r="W98" s="65"/>
      <c r="X98" s="66"/>
      <c r="Y98" s="64"/>
      <c r="Z98" s="64"/>
      <c r="AA98" s="64"/>
      <c r="AB98" s="64"/>
      <c r="AC98" s="64"/>
      <c r="AD98"/>
      <c r="AE98" s="64"/>
      <c r="AF98" s="64"/>
      <c r="AG98" s="64"/>
      <c r="AH98" s="64"/>
      <c r="AI98" s="64"/>
      <c r="AJ98" s="64"/>
      <c r="AK98" s="64"/>
      <c r="AL98" s="64"/>
      <c r="AM98"/>
      <c r="AN98" s="64"/>
      <c r="AO98" s="64"/>
      <c r="AP98" s="67"/>
      <c r="AQ98" s="67"/>
      <c r="AR98" s="65"/>
      <c r="AS98" s="65"/>
      <c r="AT98" s="67"/>
      <c r="AU98" s="67"/>
      <c r="AV98" s="67"/>
      <c r="AW98" s="67"/>
      <c r="AX98" s="67"/>
      <c r="AY98" s="67"/>
      <c r="AZ98" s="67"/>
      <c r="BA98" s="67"/>
      <c r="BB98" s="67"/>
      <c r="BC98" s="67"/>
      <c r="BD98" s="67"/>
      <c r="BE98" s="67"/>
      <c r="BF98" s="67"/>
      <c r="BG98" s="67"/>
      <c r="BH98" s="67"/>
      <c r="BI98" s="67"/>
      <c r="BJ98" s="68"/>
      <c r="BK98" s="69"/>
      <c r="BL98" s="70"/>
      <c r="BM98" s="70"/>
      <c r="BN98" s="70"/>
      <c r="BO98" s="70"/>
      <c r="BP98" s="70"/>
      <c r="BQ98" s="70"/>
      <c r="BR98" s="70"/>
      <c r="BS98" s="70"/>
      <c r="BT98" s="70"/>
      <c r="BU98" s="70"/>
      <c r="BV98" s="70"/>
      <c r="BW98" s="70"/>
      <c r="BX98" s="70"/>
    </row>
    <row r="99" spans="1:76" ht="15" x14ac:dyDescent="0.25">
      <c r="A99" s="64"/>
      <c r="B99" s="64"/>
      <c r="C99" s="64"/>
      <c r="D99"/>
      <c r="E99"/>
      <c r="F99"/>
      <c r="G99" s="64"/>
      <c r="H99" s="64"/>
      <c r="I99" s="64"/>
      <c r="J99"/>
      <c r="K99" s="64"/>
      <c r="L99" s="64"/>
      <c r="M99"/>
      <c r="N99"/>
      <c r="O99" s="64"/>
      <c r="P99"/>
      <c r="Q99" s="64"/>
      <c r="R99"/>
      <c r="S99"/>
      <c r="T99" s="64"/>
      <c r="U99" s="64"/>
      <c r="V99" s="64"/>
      <c r="W99" s="65"/>
      <c r="X99" s="66"/>
      <c r="Y99" s="64"/>
      <c r="Z99" s="64"/>
      <c r="AA99" s="64"/>
      <c r="AB99" s="64"/>
      <c r="AC99" s="64"/>
      <c r="AD99"/>
      <c r="AE99" s="64"/>
      <c r="AF99" s="64"/>
      <c r="AG99" s="64"/>
      <c r="AH99" s="64"/>
      <c r="AI99" s="64"/>
      <c r="AJ99" s="64"/>
      <c r="AK99" s="64"/>
      <c r="AL99" s="64"/>
      <c r="AM99"/>
      <c r="AN99" s="64"/>
      <c r="AO99" s="64"/>
      <c r="AP99" s="67"/>
      <c r="AQ99" s="67"/>
      <c r="AR99" s="65"/>
      <c r="AS99" s="65"/>
      <c r="AT99" s="67"/>
      <c r="AU99" s="67"/>
      <c r="AV99" s="67"/>
      <c r="AW99" s="67"/>
      <c r="AX99" s="67"/>
      <c r="AY99" s="67"/>
      <c r="AZ99" s="67"/>
      <c r="BA99" s="67"/>
      <c r="BB99" s="67"/>
      <c r="BC99" s="67"/>
      <c r="BD99" s="67"/>
      <c r="BE99" s="67"/>
      <c r="BF99" s="67"/>
      <c r="BG99" s="67"/>
      <c r="BH99" s="67"/>
      <c r="BI99" s="67"/>
      <c r="BJ99" s="68"/>
      <c r="BK99" s="69"/>
      <c r="BL99" s="70"/>
      <c r="BM99" s="70"/>
      <c r="BN99" s="70"/>
      <c r="BO99" s="70"/>
      <c r="BP99" s="70"/>
      <c r="BQ99" s="70"/>
      <c r="BR99" s="70"/>
      <c r="BS99" s="70"/>
      <c r="BT99" s="70"/>
      <c r="BU99" s="70"/>
      <c r="BV99" s="70"/>
      <c r="BW99" s="70"/>
      <c r="BX99" s="70"/>
    </row>
    <row r="100" spans="1:76" ht="15" x14ac:dyDescent="0.25">
      <c r="A100" s="64"/>
      <c r="B100" s="64"/>
      <c r="C100" s="64"/>
      <c r="D100"/>
      <c r="E100"/>
      <c r="F100"/>
      <c r="G100" s="64"/>
      <c r="H100" s="64"/>
      <c r="I100" s="64"/>
      <c r="J100"/>
      <c r="K100" s="64"/>
      <c r="L100" s="64"/>
      <c r="M100"/>
      <c r="N100"/>
      <c r="O100" s="64"/>
      <c r="P100"/>
      <c r="Q100" s="64"/>
      <c r="R100"/>
      <c r="S100"/>
      <c r="T100" s="64"/>
      <c r="U100" s="64"/>
      <c r="V100" s="64"/>
      <c r="W100" s="65"/>
      <c r="X100" s="66"/>
      <c r="Y100" s="64"/>
      <c r="Z100" s="64"/>
      <c r="AA100" s="64"/>
      <c r="AB100" s="64"/>
      <c r="AC100" s="64"/>
      <c r="AD100"/>
      <c r="AE100" s="64"/>
      <c r="AF100" s="64"/>
      <c r="AG100" s="64"/>
      <c r="AH100" s="64"/>
      <c r="AI100" s="64"/>
      <c r="AJ100" s="64"/>
      <c r="AK100" s="64"/>
      <c r="AL100" s="64"/>
      <c r="AM100"/>
      <c r="AN100" s="64"/>
      <c r="AO100" s="64"/>
      <c r="AP100" s="67"/>
      <c r="AQ100" s="67"/>
      <c r="AR100" s="65"/>
      <c r="AS100" s="65"/>
      <c r="AT100" s="67"/>
      <c r="AU100" s="67"/>
      <c r="AV100" s="67"/>
      <c r="AW100" s="67"/>
      <c r="AX100" s="67"/>
      <c r="AY100" s="67"/>
      <c r="AZ100" s="67"/>
      <c r="BA100" s="67"/>
      <c r="BB100" s="67"/>
      <c r="BC100" s="67"/>
      <c r="BD100" s="67"/>
      <c r="BE100" s="67"/>
      <c r="BF100" s="67"/>
      <c r="BG100" s="67"/>
      <c r="BH100" s="67"/>
      <c r="BI100" s="67"/>
      <c r="BJ100" s="68"/>
      <c r="BK100" s="69"/>
      <c r="BL100" s="70"/>
      <c r="BM100" s="70"/>
      <c r="BN100" s="70"/>
      <c r="BO100" s="70"/>
      <c r="BP100" s="70"/>
      <c r="BQ100" s="70"/>
      <c r="BR100" s="70"/>
      <c r="BS100" s="70"/>
      <c r="BT100" s="70"/>
      <c r="BU100" s="70"/>
      <c r="BV100" s="70"/>
      <c r="BW100" s="70"/>
      <c r="BX100" s="70"/>
    </row>
    <row r="101" spans="1:76" ht="15" x14ac:dyDescent="0.25">
      <c r="A101" s="64"/>
      <c r="B101" s="64"/>
      <c r="C101" s="64"/>
      <c r="D101"/>
      <c r="E101"/>
      <c r="F101"/>
      <c r="G101" s="64"/>
      <c r="H101" s="64"/>
      <c r="I101" s="64"/>
      <c r="J101"/>
      <c r="K101" s="64"/>
      <c r="L101" s="64"/>
      <c r="M101"/>
      <c r="N101"/>
      <c r="O101" s="64"/>
      <c r="P101"/>
      <c r="Q101" s="64"/>
      <c r="R101"/>
      <c r="S101"/>
      <c r="T101" s="64"/>
      <c r="U101" s="64"/>
      <c r="V101" s="64"/>
      <c r="W101" s="65"/>
      <c r="X101" s="66"/>
      <c r="Y101" s="64"/>
      <c r="Z101" s="64"/>
      <c r="AA101" s="64"/>
      <c r="AB101" s="64"/>
      <c r="AC101" s="64"/>
      <c r="AD101"/>
      <c r="AE101" s="64"/>
      <c r="AF101" s="64"/>
      <c r="AG101" s="64"/>
      <c r="AH101" s="64"/>
      <c r="AI101" s="64"/>
      <c r="AJ101" s="64"/>
      <c r="AK101" s="64"/>
      <c r="AL101" s="64"/>
      <c r="AM101"/>
      <c r="AN101" s="64"/>
      <c r="AO101" s="64"/>
      <c r="AP101" s="67"/>
      <c r="AQ101" s="67"/>
      <c r="AR101" s="65"/>
      <c r="AS101" s="65"/>
      <c r="AT101" s="67"/>
      <c r="AU101" s="67"/>
      <c r="AV101" s="67"/>
      <c r="AW101" s="67"/>
      <c r="AX101" s="67"/>
      <c r="AY101" s="67"/>
      <c r="AZ101" s="67"/>
      <c r="BA101" s="67"/>
      <c r="BB101" s="67"/>
      <c r="BC101" s="67"/>
      <c r="BD101" s="67"/>
      <c r="BE101" s="67"/>
      <c r="BF101" s="67"/>
      <c r="BG101" s="67"/>
      <c r="BH101" s="67"/>
      <c r="BI101" s="67"/>
      <c r="BJ101" s="68"/>
      <c r="BK101" s="69"/>
      <c r="BL101" s="70"/>
      <c r="BM101" s="70"/>
      <c r="BN101" s="70"/>
      <c r="BO101" s="70"/>
      <c r="BP101" s="70"/>
      <c r="BQ101" s="70"/>
      <c r="BR101" s="70"/>
      <c r="BS101" s="70"/>
      <c r="BT101" s="70"/>
      <c r="BU101" s="70"/>
      <c r="BV101" s="70"/>
      <c r="BW101" s="70"/>
      <c r="BX101" s="70"/>
    </row>
    <row r="102" spans="1:76" ht="15" x14ac:dyDescent="0.25">
      <c r="A102" s="64"/>
      <c r="B102" s="64"/>
      <c r="C102" s="64"/>
      <c r="D102"/>
      <c r="E102"/>
      <c r="F102"/>
      <c r="G102" s="64"/>
      <c r="H102" s="64"/>
      <c r="I102" s="64"/>
      <c r="J102"/>
      <c r="K102" s="64"/>
      <c r="L102" s="64"/>
      <c r="M102"/>
      <c r="N102"/>
      <c r="O102" s="64"/>
      <c r="P102"/>
      <c r="Q102" s="64"/>
      <c r="R102"/>
      <c r="S102"/>
      <c r="T102" s="64"/>
      <c r="U102" s="64"/>
      <c r="V102" s="64"/>
      <c r="W102" s="65"/>
      <c r="X102" s="66"/>
      <c r="Y102" s="64"/>
      <c r="Z102" s="64"/>
      <c r="AA102" s="64"/>
      <c r="AB102" s="64"/>
      <c r="AC102" s="64"/>
      <c r="AD102"/>
      <c r="AE102" s="64"/>
      <c r="AF102" s="64"/>
      <c r="AG102" s="64"/>
      <c r="AH102" s="64"/>
      <c r="AI102" s="64"/>
      <c r="AJ102" s="64"/>
      <c r="AK102" s="64"/>
      <c r="AL102" s="64"/>
      <c r="AM102"/>
      <c r="AN102" s="64"/>
      <c r="AO102" s="64"/>
      <c r="AP102" s="67"/>
      <c r="AQ102" s="67"/>
      <c r="AR102" s="65"/>
      <c r="AS102" s="65"/>
      <c r="AT102" s="67"/>
      <c r="AU102" s="67"/>
      <c r="AV102" s="67"/>
      <c r="AW102" s="67"/>
      <c r="AX102" s="67"/>
      <c r="AY102" s="67"/>
      <c r="AZ102" s="67"/>
      <c r="BA102" s="67"/>
      <c r="BB102" s="67"/>
      <c r="BC102" s="67"/>
      <c r="BD102" s="67"/>
      <c r="BE102" s="67"/>
      <c r="BF102" s="67"/>
      <c r="BG102" s="67"/>
      <c r="BH102" s="67"/>
      <c r="BI102" s="67"/>
      <c r="BJ102" s="68"/>
      <c r="BK102" s="69"/>
      <c r="BL102" s="70"/>
      <c r="BM102" s="70"/>
      <c r="BN102" s="70"/>
      <c r="BO102" s="70"/>
      <c r="BP102" s="70"/>
      <c r="BQ102" s="70"/>
      <c r="BR102" s="70"/>
      <c r="BS102" s="70"/>
      <c r="BT102" s="70"/>
      <c r="BU102" s="70"/>
      <c r="BV102" s="70"/>
      <c r="BW102" s="70"/>
      <c r="BX102" s="70"/>
    </row>
    <row r="103" spans="1:76" ht="15" x14ac:dyDescent="0.25">
      <c r="A103" s="64"/>
      <c r="B103" s="64"/>
      <c r="C103" s="64"/>
      <c r="D103"/>
      <c r="E103"/>
      <c r="F103"/>
      <c r="G103" s="64"/>
      <c r="H103" s="64"/>
      <c r="I103" s="64"/>
      <c r="J103"/>
      <c r="K103" s="64"/>
      <c r="L103" s="64"/>
      <c r="M103"/>
      <c r="N103"/>
      <c r="O103" s="64"/>
      <c r="P103"/>
      <c r="Q103" s="64"/>
      <c r="R103"/>
      <c r="S103"/>
      <c r="T103" s="64"/>
      <c r="U103" s="64"/>
      <c r="V103" s="64"/>
      <c r="W103" s="65"/>
      <c r="X103" s="66"/>
      <c r="Y103" s="64"/>
      <c r="Z103" s="64"/>
      <c r="AA103" s="64"/>
      <c r="AB103" s="64"/>
      <c r="AC103" s="64"/>
      <c r="AD103"/>
      <c r="AE103" s="64"/>
      <c r="AF103" s="64"/>
      <c r="AG103" s="64"/>
      <c r="AH103" s="64"/>
      <c r="AI103" s="64"/>
      <c r="AJ103" s="64"/>
      <c r="AK103" s="64"/>
      <c r="AL103" s="64"/>
      <c r="AM103"/>
      <c r="AN103" s="64"/>
      <c r="AO103" s="64"/>
      <c r="AP103" s="67"/>
      <c r="AQ103" s="67"/>
      <c r="AR103" s="65"/>
      <c r="AS103" s="65"/>
      <c r="AT103" s="67"/>
      <c r="AU103" s="67"/>
      <c r="AV103" s="67"/>
      <c r="AW103" s="67"/>
      <c r="AX103" s="67"/>
      <c r="AY103" s="67"/>
      <c r="AZ103" s="67"/>
      <c r="BA103" s="67"/>
      <c r="BB103" s="67"/>
      <c r="BC103" s="67"/>
      <c r="BD103" s="67"/>
      <c r="BE103" s="67"/>
      <c r="BF103" s="67"/>
      <c r="BG103" s="67"/>
      <c r="BH103" s="67"/>
      <c r="BI103" s="67"/>
      <c r="BJ103" s="68"/>
      <c r="BK103" s="69"/>
      <c r="BL103" s="70"/>
      <c r="BM103" s="70"/>
      <c r="BN103" s="70"/>
      <c r="BO103" s="70"/>
      <c r="BP103" s="70"/>
      <c r="BQ103" s="70"/>
      <c r="BR103" s="70"/>
      <c r="BS103" s="70"/>
      <c r="BT103" s="70"/>
      <c r="BU103" s="70"/>
      <c r="BV103" s="70"/>
      <c r="BW103" s="70"/>
      <c r="BX103" s="70"/>
    </row>
    <row r="104" spans="1:76" ht="15" x14ac:dyDescent="0.25">
      <c r="A104" s="64"/>
      <c r="B104" s="64"/>
      <c r="C104" s="64"/>
      <c r="D104"/>
      <c r="E104"/>
      <c r="F104"/>
      <c r="G104" s="64"/>
      <c r="H104" s="64"/>
      <c r="I104" s="64"/>
      <c r="J104"/>
      <c r="K104" s="64"/>
      <c r="L104" s="64"/>
      <c r="M104"/>
      <c r="N104"/>
      <c r="O104" s="64"/>
      <c r="P104"/>
      <c r="Q104" s="64"/>
      <c r="R104"/>
      <c r="S104"/>
      <c r="T104" s="64"/>
      <c r="U104" s="64"/>
      <c r="V104" s="64"/>
      <c r="W104" s="65"/>
      <c r="X104" s="66"/>
      <c r="Y104" s="64"/>
      <c r="Z104" s="64"/>
      <c r="AA104" s="64"/>
      <c r="AB104" s="64"/>
      <c r="AC104" s="64"/>
      <c r="AD104"/>
      <c r="AE104" s="64"/>
      <c r="AF104" s="64"/>
      <c r="AG104"/>
      <c r="AH104" s="64"/>
      <c r="AI104" s="64"/>
      <c r="AJ104" s="64"/>
      <c r="AK104" s="64"/>
      <c r="AL104" s="64"/>
      <c r="AM104"/>
      <c r="AN104" s="64"/>
      <c r="AO104" s="64"/>
      <c r="AP104" s="67"/>
      <c r="AQ104" s="67"/>
      <c r="AR104" s="65"/>
      <c r="AS104" s="65"/>
      <c r="AT104" s="67"/>
      <c r="AU104" s="67"/>
      <c r="AV104" s="67"/>
      <c r="AW104" s="67"/>
      <c r="AX104" s="67"/>
      <c r="AY104" s="67"/>
      <c r="AZ104" s="67"/>
      <c r="BA104" s="67"/>
      <c r="BB104" s="67"/>
      <c r="BC104" s="67"/>
      <c r="BD104" s="67"/>
      <c r="BE104" s="67"/>
      <c r="BF104" s="67"/>
      <c r="BG104" s="67"/>
      <c r="BH104" s="67"/>
      <c r="BI104" s="67"/>
      <c r="BJ104" s="68"/>
      <c r="BK104" s="69"/>
      <c r="BL104" s="70"/>
      <c r="BM104" s="70"/>
      <c r="BN104" s="70"/>
      <c r="BO104" s="70"/>
      <c r="BP104" s="70"/>
      <c r="BQ104" s="70"/>
      <c r="BR104" s="70"/>
      <c r="BS104" s="70"/>
      <c r="BT104" s="70"/>
      <c r="BU104" s="70"/>
      <c r="BV104" s="70"/>
      <c r="BW104" s="70"/>
      <c r="BX104" s="70"/>
    </row>
  </sheetData>
  <mergeCells count="3">
    <mergeCell ref="A12:O12"/>
    <mergeCell ref="A13:C13"/>
    <mergeCell ref="A14:J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1:X451"/>
  <sheetViews>
    <sheetView topLeftCell="F1" workbookViewId="0">
      <selection activeCell="K1" sqref="K1"/>
    </sheetView>
  </sheetViews>
  <sheetFormatPr defaultRowHeight="15" x14ac:dyDescent="0.25"/>
  <cols>
    <col min="6" max="6" width="11.7109375" customWidth="1"/>
    <col min="20" max="20" width="47.28515625" bestFit="1" customWidth="1"/>
    <col min="21" max="21" width="10.42578125" bestFit="1" customWidth="1"/>
  </cols>
  <sheetData>
    <row r="1" spans="4:24" x14ac:dyDescent="0.25">
      <c r="K1" t="s">
        <v>212</v>
      </c>
      <c r="L1" t="s">
        <v>213</v>
      </c>
      <c r="T1" s="5" t="s">
        <v>33</v>
      </c>
    </row>
    <row r="2" spans="4:24" x14ac:dyDescent="0.25">
      <c r="K2">
        <v>0</v>
      </c>
      <c r="L2" t="s">
        <v>214</v>
      </c>
      <c r="T2" s="8" t="s">
        <v>100</v>
      </c>
      <c r="U2">
        <v>50200</v>
      </c>
    </row>
    <row r="3" spans="4:24" x14ac:dyDescent="0.25">
      <c r="K3">
        <v>1</v>
      </c>
      <c r="L3" t="s">
        <v>215</v>
      </c>
      <c r="T3" s="8" t="s">
        <v>197</v>
      </c>
      <c r="U3">
        <v>50200</v>
      </c>
    </row>
    <row r="4" spans="4:24" x14ac:dyDescent="0.25">
      <c r="K4">
        <v>2</v>
      </c>
      <c r="L4" t="s">
        <v>216</v>
      </c>
      <c r="T4" s="8" t="s">
        <v>194</v>
      </c>
      <c r="U4">
        <v>50200</v>
      </c>
    </row>
    <row r="5" spans="4:24" x14ac:dyDescent="0.25">
      <c r="F5" t="s">
        <v>201</v>
      </c>
      <c r="K5">
        <v>11010</v>
      </c>
      <c r="L5" t="s">
        <v>217</v>
      </c>
      <c r="T5" s="8" t="s">
        <v>195</v>
      </c>
      <c r="U5">
        <v>50200</v>
      </c>
      <c r="W5">
        <v>50200</v>
      </c>
      <c r="X5" t="s">
        <v>97</v>
      </c>
    </row>
    <row r="6" spans="4:24" x14ac:dyDescent="0.25">
      <c r="F6" t="s">
        <v>202</v>
      </c>
      <c r="K6">
        <v>11020</v>
      </c>
      <c r="L6" t="s">
        <v>218</v>
      </c>
      <c r="T6" s="8" t="s">
        <v>138</v>
      </c>
      <c r="U6">
        <v>50200</v>
      </c>
      <c r="W6">
        <v>50210</v>
      </c>
      <c r="X6" t="s">
        <v>546</v>
      </c>
    </row>
    <row r="7" spans="4:24" x14ac:dyDescent="0.25">
      <c r="F7" t="s">
        <v>203</v>
      </c>
      <c r="K7">
        <v>11021</v>
      </c>
      <c r="L7" t="s">
        <v>219</v>
      </c>
      <c r="T7" s="8" t="s">
        <v>121</v>
      </c>
      <c r="W7">
        <v>50211</v>
      </c>
      <c r="X7" t="s">
        <v>547</v>
      </c>
    </row>
    <row r="8" spans="4:24" x14ac:dyDescent="0.25">
      <c r="F8" t="s">
        <v>204</v>
      </c>
      <c r="K8">
        <v>11030</v>
      </c>
      <c r="L8" t="s">
        <v>220</v>
      </c>
      <c r="T8" s="8" t="s">
        <v>199</v>
      </c>
      <c r="U8">
        <v>50200</v>
      </c>
      <c r="W8">
        <v>50220</v>
      </c>
      <c r="X8" t="s">
        <v>548</v>
      </c>
    </row>
    <row r="9" spans="4:24" x14ac:dyDescent="0.25">
      <c r="E9" s="15">
        <v>0.5</v>
      </c>
      <c r="F9" t="s">
        <v>664</v>
      </c>
      <c r="K9">
        <v>11031</v>
      </c>
      <c r="L9" t="s">
        <v>221</v>
      </c>
      <c r="T9" s="8" t="s">
        <v>133</v>
      </c>
      <c r="U9">
        <v>50222</v>
      </c>
      <c r="W9">
        <v>50221</v>
      </c>
      <c r="X9" t="s">
        <v>549</v>
      </c>
    </row>
    <row r="10" spans="4:24" x14ac:dyDescent="0.25">
      <c r="E10" s="15">
        <v>0.5</v>
      </c>
      <c r="F10" t="s">
        <v>665</v>
      </c>
      <c r="K10">
        <v>11040</v>
      </c>
      <c r="L10" t="s">
        <v>222</v>
      </c>
      <c r="T10" s="8" t="s">
        <v>101</v>
      </c>
      <c r="W10">
        <v>50222</v>
      </c>
      <c r="X10" t="s">
        <v>550</v>
      </c>
    </row>
    <row r="11" spans="4:24" x14ac:dyDescent="0.25">
      <c r="E11" s="15">
        <v>0.5</v>
      </c>
      <c r="F11" t="s">
        <v>663</v>
      </c>
      <c r="K11">
        <v>11050</v>
      </c>
      <c r="L11" t="s">
        <v>223</v>
      </c>
      <c r="T11" s="8" t="s">
        <v>118</v>
      </c>
    </row>
    <row r="12" spans="4:24" x14ac:dyDescent="0.25">
      <c r="K12">
        <v>11060</v>
      </c>
      <c r="L12" t="s">
        <v>224</v>
      </c>
      <c r="T12" s="8" t="s">
        <v>176</v>
      </c>
    </row>
    <row r="13" spans="4:24" x14ac:dyDescent="0.25">
      <c r="K13">
        <v>11061</v>
      </c>
      <c r="L13" t="s">
        <v>225</v>
      </c>
      <c r="P13" s="7"/>
      <c r="Q13" s="7"/>
      <c r="T13" s="8" t="s">
        <v>198</v>
      </c>
      <c r="U13" t="s">
        <v>774</v>
      </c>
    </row>
    <row r="14" spans="4:24" x14ac:dyDescent="0.25">
      <c r="K14">
        <v>11062</v>
      </c>
      <c r="L14" t="s">
        <v>226</v>
      </c>
      <c r="P14" s="7"/>
      <c r="Q14" s="7"/>
      <c r="T14" s="8" t="s">
        <v>188</v>
      </c>
      <c r="U14">
        <v>50240</v>
      </c>
    </row>
    <row r="15" spans="4:24" x14ac:dyDescent="0.25">
      <c r="E15">
        <v>100</v>
      </c>
      <c r="F15">
        <v>100</v>
      </c>
      <c r="G15">
        <v>100</v>
      </c>
      <c r="K15">
        <v>11063</v>
      </c>
      <c r="L15" t="s">
        <v>227</v>
      </c>
      <c r="T15" s="8" t="s">
        <v>191</v>
      </c>
    </row>
    <row r="16" spans="4:24" x14ac:dyDescent="0.25">
      <c r="D16" t="s">
        <v>208</v>
      </c>
      <c r="E16">
        <f>+E15*0.05</f>
        <v>5</v>
      </c>
      <c r="G16">
        <f>+G15*0.05</f>
        <v>5</v>
      </c>
      <c r="K16">
        <v>11064</v>
      </c>
      <c r="L16" t="s">
        <v>228</v>
      </c>
      <c r="T16" s="8" t="s">
        <v>125</v>
      </c>
      <c r="U16">
        <v>50210</v>
      </c>
    </row>
    <row r="17" spans="4:21" x14ac:dyDescent="0.25">
      <c r="D17" t="s">
        <v>209</v>
      </c>
      <c r="F17">
        <f>+F15*0.13</f>
        <v>13</v>
      </c>
      <c r="K17">
        <v>11065</v>
      </c>
      <c r="L17" t="s">
        <v>229</v>
      </c>
      <c r="T17" s="8" t="s">
        <v>78</v>
      </c>
      <c r="U17">
        <v>50210</v>
      </c>
    </row>
    <row r="18" spans="4:21" x14ac:dyDescent="0.25">
      <c r="D18" t="s">
        <v>210</v>
      </c>
      <c r="G18">
        <f>+G15*0.09975</f>
        <v>9.9750000000000014</v>
      </c>
      <c r="K18">
        <v>11066</v>
      </c>
      <c r="L18" t="s">
        <v>230</v>
      </c>
      <c r="T18" s="8" t="s">
        <v>85</v>
      </c>
      <c r="U18">
        <v>50210</v>
      </c>
    </row>
    <row r="19" spans="4:21" ht="15.75" thickBot="1" x14ac:dyDescent="0.3">
      <c r="E19" s="6">
        <f>SUM(E15:E18)</f>
        <v>105</v>
      </c>
      <c r="F19" s="6">
        <f t="shared" ref="F19:G19" si="0">SUM(F15:F18)</f>
        <v>113</v>
      </c>
      <c r="G19" s="6">
        <f t="shared" si="0"/>
        <v>114.97499999999999</v>
      </c>
      <c r="K19">
        <v>11067</v>
      </c>
      <c r="L19" t="s">
        <v>231</v>
      </c>
      <c r="T19" s="8" t="s">
        <v>103</v>
      </c>
      <c r="U19" t="s">
        <v>661</v>
      </c>
    </row>
    <row r="20" spans="4:21" ht="15.75" thickTop="1" x14ac:dyDescent="0.25">
      <c r="K20">
        <v>11068</v>
      </c>
      <c r="L20" t="s">
        <v>232</v>
      </c>
      <c r="P20" s="7"/>
      <c r="Q20" s="7"/>
      <c r="T20" s="8" t="s">
        <v>166</v>
      </c>
      <c r="U20">
        <v>15111</v>
      </c>
    </row>
    <row r="21" spans="4:21" x14ac:dyDescent="0.25">
      <c r="K21">
        <v>11069</v>
      </c>
      <c r="L21" t="s">
        <v>233</v>
      </c>
      <c r="P21" s="7"/>
      <c r="Q21" s="7"/>
      <c r="T21" s="8" t="s">
        <v>175</v>
      </c>
    </row>
    <row r="22" spans="4:21" x14ac:dyDescent="0.25">
      <c r="E22">
        <f>+E16/E19</f>
        <v>4.7619047619047616E-2</v>
      </c>
      <c r="F22">
        <f>+F17/F19</f>
        <v>0.11504424778761062</v>
      </c>
      <c r="G22">
        <f>+G16/G19</f>
        <v>4.3487714720591437E-2</v>
      </c>
      <c r="K22">
        <v>11070</v>
      </c>
      <c r="L22" t="s">
        <v>234</v>
      </c>
      <c r="T22" s="8" t="s">
        <v>137</v>
      </c>
      <c r="U22">
        <v>50222</v>
      </c>
    </row>
    <row r="23" spans="4:21" x14ac:dyDescent="0.25">
      <c r="K23">
        <v>11071</v>
      </c>
      <c r="L23" t="s">
        <v>235</v>
      </c>
      <c r="T23" s="8" t="s">
        <v>107</v>
      </c>
      <c r="U23">
        <v>50222</v>
      </c>
    </row>
    <row r="24" spans="4:21" x14ac:dyDescent="0.25">
      <c r="E24">
        <f>+E22*E19</f>
        <v>5</v>
      </c>
      <c r="F24">
        <f>+F22*F19</f>
        <v>13</v>
      </c>
      <c r="G24">
        <f>+G22*G19</f>
        <v>5</v>
      </c>
      <c r="K24">
        <v>11072</v>
      </c>
      <c r="L24" t="s">
        <v>236</v>
      </c>
      <c r="T24" s="8" t="s">
        <v>186</v>
      </c>
      <c r="U24" t="s">
        <v>661</v>
      </c>
    </row>
    <row r="25" spans="4:21" x14ac:dyDescent="0.25">
      <c r="G25">
        <f>+G18/G19</f>
        <v>8.6757990867579932E-2</v>
      </c>
      <c r="K25">
        <v>11073</v>
      </c>
      <c r="L25" t="s">
        <v>237</v>
      </c>
      <c r="T25" s="8" t="s">
        <v>187</v>
      </c>
      <c r="U25" t="s">
        <v>661</v>
      </c>
    </row>
    <row r="26" spans="4:21" x14ac:dyDescent="0.25">
      <c r="G26">
        <f>+G25*G19</f>
        <v>9.9750000000000014</v>
      </c>
      <c r="K26">
        <v>11074</v>
      </c>
      <c r="L26" t="s">
        <v>238</v>
      </c>
      <c r="T26" s="8" t="s">
        <v>113</v>
      </c>
      <c r="U26">
        <v>50222</v>
      </c>
    </row>
    <row r="27" spans="4:21" x14ac:dyDescent="0.25">
      <c r="G27">
        <f>+G26+G24</f>
        <v>14.975000000000001</v>
      </c>
      <c r="K27">
        <v>11075</v>
      </c>
      <c r="L27" t="s">
        <v>239</v>
      </c>
      <c r="P27" s="7"/>
      <c r="Q27" s="7"/>
      <c r="T27" s="8" t="s">
        <v>71</v>
      </c>
    </row>
    <row r="28" spans="4:21" x14ac:dyDescent="0.25">
      <c r="K28">
        <v>12010</v>
      </c>
      <c r="L28" t="s">
        <v>240</v>
      </c>
      <c r="P28" s="7"/>
      <c r="Q28" s="7"/>
      <c r="T28" s="8" t="s">
        <v>189</v>
      </c>
      <c r="U28">
        <v>50110</v>
      </c>
    </row>
    <row r="29" spans="4:21" x14ac:dyDescent="0.25">
      <c r="K29">
        <v>12011</v>
      </c>
      <c r="L29" t="s">
        <v>241</v>
      </c>
      <c r="P29" s="7"/>
      <c r="Q29" s="7"/>
      <c r="T29" s="8" t="s">
        <v>144</v>
      </c>
      <c r="U29">
        <v>50200</v>
      </c>
    </row>
    <row r="30" spans="4:21" x14ac:dyDescent="0.25">
      <c r="K30">
        <v>12012</v>
      </c>
      <c r="L30" t="s">
        <v>242</v>
      </c>
      <c r="T30" s="8" t="s">
        <v>111</v>
      </c>
      <c r="U30" t="s">
        <v>661</v>
      </c>
    </row>
    <row r="31" spans="4:21" x14ac:dyDescent="0.25">
      <c r="K31">
        <v>12013</v>
      </c>
      <c r="L31" t="s">
        <v>243</v>
      </c>
      <c r="T31" s="8" t="s">
        <v>161</v>
      </c>
      <c r="U31" t="s">
        <v>661</v>
      </c>
    </row>
    <row r="32" spans="4:21" x14ac:dyDescent="0.25">
      <c r="K32">
        <v>12014</v>
      </c>
      <c r="L32" t="s">
        <v>244</v>
      </c>
      <c r="T32" s="8" t="s">
        <v>185</v>
      </c>
      <c r="U32" t="s">
        <v>661</v>
      </c>
    </row>
    <row r="33" spans="11:21" x14ac:dyDescent="0.25">
      <c r="K33">
        <v>12016</v>
      </c>
      <c r="L33" t="s">
        <v>245</v>
      </c>
      <c r="P33" s="7"/>
      <c r="Q33" s="7"/>
      <c r="T33" s="8" t="s">
        <v>192</v>
      </c>
    </row>
    <row r="34" spans="11:21" x14ac:dyDescent="0.25">
      <c r="K34">
        <v>12020</v>
      </c>
      <c r="L34" t="s">
        <v>246</v>
      </c>
      <c r="P34" s="7"/>
      <c r="Q34" s="7"/>
      <c r="T34" s="8" t="s">
        <v>182</v>
      </c>
      <c r="U34">
        <v>50221</v>
      </c>
    </row>
    <row r="35" spans="11:21" x14ac:dyDescent="0.25">
      <c r="K35">
        <v>12021</v>
      </c>
      <c r="L35" t="s">
        <v>247</v>
      </c>
      <c r="T35" s="8" t="s">
        <v>184</v>
      </c>
      <c r="U35" t="s">
        <v>673</v>
      </c>
    </row>
    <row r="36" spans="11:21" x14ac:dyDescent="0.25">
      <c r="K36">
        <v>12025</v>
      </c>
      <c r="L36" t="s">
        <v>248</v>
      </c>
      <c r="T36" s="8" t="s">
        <v>80</v>
      </c>
    </row>
    <row r="37" spans="11:21" x14ac:dyDescent="0.25">
      <c r="K37">
        <v>12026</v>
      </c>
      <c r="L37" t="s">
        <v>249</v>
      </c>
      <c r="T37" s="8" t="s">
        <v>190</v>
      </c>
    </row>
    <row r="38" spans="11:21" x14ac:dyDescent="0.25">
      <c r="K38">
        <v>12030</v>
      </c>
      <c r="L38" t="s">
        <v>250</v>
      </c>
      <c r="P38" s="7"/>
      <c r="Q38" s="7"/>
      <c r="T38" s="8" t="s">
        <v>200</v>
      </c>
    </row>
    <row r="39" spans="11:21" x14ac:dyDescent="0.25">
      <c r="K39">
        <v>13030</v>
      </c>
      <c r="L39" t="s">
        <v>251</v>
      </c>
      <c r="P39" s="7"/>
      <c r="Q39" s="7"/>
      <c r="T39" s="8" t="s">
        <v>179</v>
      </c>
    </row>
    <row r="40" spans="11:21" x14ac:dyDescent="0.25">
      <c r="K40">
        <v>13035</v>
      </c>
      <c r="L40" t="s">
        <v>252</v>
      </c>
      <c r="T40" s="8" t="s">
        <v>139</v>
      </c>
      <c r="U40">
        <v>50200</v>
      </c>
    </row>
    <row r="41" spans="11:21" x14ac:dyDescent="0.25">
      <c r="K41">
        <v>13040</v>
      </c>
      <c r="L41" t="s">
        <v>253</v>
      </c>
      <c r="T41" s="8" t="s">
        <v>193</v>
      </c>
    </row>
    <row r="42" spans="11:21" x14ac:dyDescent="0.25">
      <c r="K42">
        <v>13050</v>
      </c>
      <c r="L42" t="s">
        <v>254</v>
      </c>
      <c r="T42" s="8" t="s">
        <v>196</v>
      </c>
      <c r="U42">
        <v>50370</v>
      </c>
    </row>
    <row r="43" spans="11:21" x14ac:dyDescent="0.25">
      <c r="K43">
        <v>13055</v>
      </c>
      <c r="L43" t="s">
        <v>255</v>
      </c>
      <c r="P43" s="7"/>
      <c r="Q43" s="7"/>
      <c r="T43" s="8" t="s">
        <v>153</v>
      </c>
      <c r="U43">
        <v>50200</v>
      </c>
    </row>
    <row r="44" spans="11:21" x14ac:dyDescent="0.25">
      <c r="K44">
        <v>13060</v>
      </c>
      <c r="L44" t="s">
        <v>256</v>
      </c>
      <c r="P44" s="7"/>
      <c r="Q44" s="7"/>
      <c r="T44" s="8" t="s">
        <v>120</v>
      </c>
    </row>
    <row r="45" spans="11:21" x14ac:dyDescent="0.25">
      <c r="K45">
        <v>14002</v>
      </c>
      <c r="L45" t="s">
        <v>257</v>
      </c>
      <c r="P45" s="7"/>
      <c r="Q45" s="7"/>
      <c r="T45" s="8" t="s">
        <v>178</v>
      </c>
      <c r="U45">
        <v>50370</v>
      </c>
    </row>
    <row r="46" spans="11:21" x14ac:dyDescent="0.25">
      <c r="K46">
        <v>14003</v>
      </c>
      <c r="L46" t="s">
        <v>258</v>
      </c>
      <c r="P46" s="7"/>
      <c r="Q46" s="7"/>
      <c r="T46" s="8" t="s">
        <v>174</v>
      </c>
      <c r="U46">
        <v>50370</v>
      </c>
    </row>
    <row r="47" spans="11:21" x14ac:dyDescent="0.25">
      <c r="K47">
        <v>14004</v>
      </c>
      <c r="L47" t="s">
        <v>259</v>
      </c>
      <c r="P47" s="7"/>
      <c r="Q47" s="7"/>
      <c r="T47" s="8" t="s">
        <v>116</v>
      </c>
      <c r="U47">
        <v>50200</v>
      </c>
    </row>
    <row r="48" spans="11:21" x14ac:dyDescent="0.25">
      <c r="K48">
        <v>14005</v>
      </c>
      <c r="L48" t="s">
        <v>260</v>
      </c>
      <c r="P48" s="7"/>
      <c r="Q48" s="7"/>
      <c r="T48" s="8" t="s">
        <v>93</v>
      </c>
      <c r="U48">
        <v>50270</v>
      </c>
    </row>
    <row r="49" spans="11:21" x14ac:dyDescent="0.25">
      <c r="K49">
        <v>14006</v>
      </c>
      <c r="L49" t="s">
        <v>261</v>
      </c>
      <c r="T49" s="8" t="s">
        <v>136</v>
      </c>
      <c r="U49">
        <v>50200</v>
      </c>
    </row>
    <row r="50" spans="11:21" x14ac:dyDescent="0.25">
      <c r="K50">
        <v>14100</v>
      </c>
      <c r="L50" t="s">
        <v>262</v>
      </c>
      <c r="T50" s="8" t="s">
        <v>134</v>
      </c>
      <c r="U50">
        <v>50222</v>
      </c>
    </row>
    <row r="51" spans="11:21" x14ac:dyDescent="0.25">
      <c r="K51">
        <v>14104</v>
      </c>
      <c r="L51" t="s">
        <v>263</v>
      </c>
      <c r="T51" s="8" t="s">
        <v>95</v>
      </c>
      <c r="U51">
        <v>50200</v>
      </c>
    </row>
    <row r="52" spans="11:21" x14ac:dyDescent="0.25">
      <c r="K52">
        <v>14110</v>
      </c>
      <c r="L52" t="s">
        <v>264</v>
      </c>
    </row>
    <row r="53" spans="11:21" x14ac:dyDescent="0.25">
      <c r="K53">
        <v>14120</v>
      </c>
      <c r="L53" t="s">
        <v>265</v>
      </c>
    </row>
    <row r="54" spans="11:21" x14ac:dyDescent="0.25">
      <c r="K54">
        <v>14125</v>
      </c>
      <c r="L54" t="s">
        <v>266</v>
      </c>
    </row>
    <row r="55" spans="11:21" x14ac:dyDescent="0.25">
      <c r="K55">
        <v>14130</v>
      </c>
      <c r="L55" t="s">
        <v>267</v>
      </c>
    </row>
    <row r="56" spans="11:21" x14ac:dyDescent="0.25">
      <c r="K56">
        <v>14300</v>
      </c>
      <c r="L56" t="s">
        <v>268</v>
      </c>
      <c r="P56" s="7"/>
      <c r="Q56" s="7"/>
    </row>
    <row r="57" spans="11:21" x14ac:dyDescent="0.25">
      <c r="K57">
        <v>14503</v>
      </c>
      <c r="L57" t="s">
        <v>269</v>
      </c>
    </row>
    <row r="58" spans="11:21" x14ac:dyDescent="0.25">
      <c r="K58">
        <v>14504</v>
      </c>
      <c r="L58" t="s">
        <v>270</v>
      </c>
    </row>
    <row r="59" spans="11:21" x14ac:dyDescent="0.25">
      <c r="K59">
        <v>14505</v>
      </c>
      <c r="L59" t="s">
        <v>271</v>
      </c>
    </row>
    <row r="60" spans="11:21" x14ac:dyDescent="0.25">
      <c r="K60">
        <v>14506</v>
      </c>
      <c r="L60" t="s">
        <v>272</v>
      </c>
    </row>
    <row r="61" spans="11:21" x14ac:dyDescent="0.25">
      <c r="K61">
        <v>14999</v>
      </c>
      <c r="L61" t="s">
        <v>273</v>
      </c>
    </row>
    <row r="62" spans="11:21" x14ac:dyDescent="0.25">
      <c r="K62">
        <v>15000</v>
      </c>
      <c r="L62" t="s">
        <v>274</v>
      </c>
      <c r="P62" s="7"/>
      <c r="Q62" s="7"/>
    </row>
    <row r="63" spans="11:21" x14ac:dyDescent="0.25">
      <c r="K63">
        <v>15001</v>
      </c>
      <c r="L63" t="s">
        <v>275</v>
      </c>
      <c r="P63" s="7"/>
      <c r="Q63" s="7"/>
    </row>
    <row r="64" spans="11:21" x14ac:dyDescent="0.25">
      <c r="K64">
        <v>15002</v>
      </c>
      <c r="L64" t="s">
        <v>276</v>
      </c>
    </row>
    <row r="65" spans="11:17" x14ac:dyDescent="0.25">
      <c r="K65">
        <v>15100</v>
      </c>
      <c r="L65" t="s">
        <v>277</v>
      </c>
    </row>
    <row r="66" spans="11:17" x14ac:dyDescent="0.25">
      <c r="K66">
        <v>15110</v>
      </c>
      <c r="L66" t="s">
        <v>278</v>
      </c>
    </row>
    <row r="67" spans="11:17" x14ac:dyDescent="0.25">
      <c r="K67">
        <v>15111</v>
      </c>
      <c r="L67" t="s">
        <v>279</v>
      </c>
      <c r="P67" s="7"/>
      <c r="Q67" s="7"/>
    </row>
    <row r="68" spans="11:17" x14ac:dyDescent="0.25">
      <c r="K68">
        <v>15112</v>
      </c>
      <c r="L68" t="s">
        <v>280</v>
      </c>
      <c r="P68" s="7"/>
      <c r="Q68" s="7"/>
    </row>
    <row r="69" spans="11:17" x14ac:dyDescent="0.25">
      <c r="K69">
        <v>15113</v>
      </c>
      <c r="L69" t="s">
        <v>281</v>
      </c>
      <c r="P69" s="7"/>
      <c r="Q69" s="7"/>
    </row>
    <row r="70" spans="11:17" x14ac:dyDescent="0.25">
      <c r="K70">
        <v>15114</v>
      </c>
      <c r="L70" t="s">
        <v>282</v>
      </c>
    </row>
    <row r="71" spans="11:17" x14ac:dyDescent="0.25">
      <c r="K71">
        <v>15119</v>
      </c>
      <c r="L71" t="s">
        <v>283</v>
      </c>
      <c r="P71" s="7"/>
      <c r="Q71" s="7"/>
    </row>
    <row r="72" spans="11:17" x14ac:dyDescent="0.25">
      <c r="K72">
        <v>15200</v>
      </c>
      <c r="L72" t="s">
        <v>284</v>
      </c>
    </row>
    <row r="73" spans="11:17" x14ac:dyDescent="0.25">
      <c r="K73">
        <v>15205</v>
      </c>
      <c r="L73" t="s">
        <v>285</v>
      </c>
    </row>
    <row r="74" spans="11:17" x14ac:dyDescent="0.25">
      <c r="K74">
        <v>15236</v>
      </c>
      <c r="L74" t="s">
        <v>286</v>
      </c>
      <c r="P74" s="7"/>
      <c r="Q74" s="7"/>
    </row>
    <row r="75" spans="11:17" x14ac:dyDescent="0.25">
      <c r="K75">
        <v>15237</v>
      </c>
      <c r="L75" t="s">
        <v>287</v>
      </c>
    </row>
    <row r="76" spans="11:17" x14ac:dyDescent="0.25">
      <c r="K76">
        <v>15238</v>
      </c>
      <c r="L76" t="s">
        <v>288</v>
      </c>
      <c r="P76" s="7"/>
      <c r="Q76" s="7"/>
    </row>
    <row r="77" spans="11:17" x14ac:dyDescent="0.25">
      <c r="K77">
        <v>15239</v>
      </c>
      <c r="L77" t="s">
        <v>289</v>
      </c>
    </row>
    <row r="78" spans="11:17" x14ac:dyDescent="0.25">
      <c r="K78">
        <v>15240</v>
      </c>
      <c r="L78" t="s">
        <v>290</v>
      </c>
    </row>
    <row r="79" spans="11:17" x14ac:dyDescent="0.25">
      <c r="K79">
        <v>15241</v>
      </c>
      <c r="L79" t="s">
        <v>291</v>
      </c>
    </row>
    <row r="80" spans="11:17" x14ac:dyDescent="0.25">
      <c r="K80">
        <v>15242</v>
      </c>
      <c r="L80" t="s">
        <v>292</v>
      </c>
    </row>
    <row r="81" spans="11:17" x14ac:dyDescent="0.25">
      <c r="K81">
        <v>15243</v>
      </c>
      <c r="L81" t="s">
        <v>293</v>
      </c>
    </row>
    <row r="82" spans="11:17" x14ac:dyDescent="0.25">
      <c r="K82">
        <v>15244</v>
      </c>
      <c r="L82" t="s">
        <v>294</v>
      </c>
    </row>
    <row r="83" spans="11:17" x14ac:dyDescent="0.25">
      <c r="K83">
        <v>15245</v>
      </c>
      <c r="L83" t="s">
        <v>295</v>
      </c>
      <c r="P83" s="7"/>
      <c r="Q83" s="7"/>
    </row>
    <row r="84" spans="11:17" x14ac:dyDescent="0.25">
      <c r="K84">
        <v>15246</v>
      </c>
      <c r="L84" t="s">
        <v>296</v>
      </c>
    </row>
    <row r="85" spans="11:17" x14ac:dyDescent="0.25">
      <c r="K85">
        <v>15247</v>
      </c>
      <c r="L85" t="s">
        <v>297</v>
      </c>
    </row>
    <row r="86" spans="11:17" x14ac:dyDescent="0.25">
      <c r="K86">
        <v>15248</v>
      </c>
      <c r="L86" t="s">
        <v>298</v>
      </c>
    </row>
    <row r="87" spans="11:17" x14ac:dyDescent="0.25">
      <c r="K87">
        <v>15249</v>
      </c>
      <c r="L87" t="s">
        <v>299</v>
      </c>
      <c r="P87" s="7"/>
      <c r="Q87" s="7"/>
    </row>
    <row r="88" spans="11:17" x14ac:dyDescent="0.25">
      <c r="K88">
        <v>15250</v>
      </c>
      <c r="L88" t="s">
        <v>300</v>
      </c>
    </row>
    <row r="89" spans="11:17" x14ac:dyDescent="0.25">
      <c r="K89">
        <v>15251</v>
      </c>
      <c r="L89" t="s">
        <v>301</v>
      </c>
      <c r="P89" s="7"/>
      <c r="Q89" s="7"/>
    </row>
    <row r="90" spans="11:17" x14ac:dyDescent="0.25">
      <c r="K90">
        <v>15252</v>
      </c>
      <c r="L90" t="s">
        <v>302</v>
      </c>
    </row>
    <row r="91" spans="11:17" x14ac:dyDescent="0.25">
      <c r="K91">
        <v>15253</v>
      </c>
      <c r="L91" t="s">
        <v>303</v>
      </c>
    </row>
    <row r="92" spans="11:17" x14ac:dyDescent="0.25">
      <c r="K92">
        <v>15254</v>
      </c>
      <c r="L92" t="s">
        <v>304</v>
      </c>
    </row>
    <row r="93" spans="11:17" x14ac:dyDescent="0.25">
      <c r="K93">
        <v>15255</v>
      </c>
      <c r="L93" t="s">
        <v>305</v>
      </c>
    </row>
    <row r="94" spans="11:17" x14ac:dyDescent="0.25">
      <c r="K94">
        <v>15256</v>
      </c>
      <c r="L94" t="s">
        <v>306</v>
      </c>
    </row>
    <row r="95" spans="11:17" x14ac:dyDescent="0.25">
      <c r="K95">
        <v>15257</v>
      </c>
      <c r="L95" t="s">
        <v>307</v>
      </c>
    </row>
    <row r="96" spans="11:17" x14ac:dyDescent="0.25">
      <c r="K96">
        <v>15258</v>
      </c>
      <c r="L96" t="s">
        <v>308</v>
      </c>
    </row>
    <row r="97" spans="11:17" x14ac:dyDescent="0.25">
      <c r="K97">
        <v>15259</v>
      </c>
      <c r="L97" t="s">
        <v>309</v>
      </c>
    </row>
    <row r="98" spans="11:17" x14ac:dyDescent="0.25">
      <c r="K98">
        <v>15260</v>
      </c>
      <c r="L98" t="s">
        <v>310</v>
      </c>
    </row>
    <row r="99" spans="11:17" x14ac:dyDescent="0.25">
      <c r="K99">
        <v>15261</v>
      </c>
      <c r="L99" t="s">
        <v>311</v>
      </c>
      <c r="P99" s="7"/>
      <c r="Q99" s="7"/>
    </row>
    <row r="100" spans="11:17" x14ac:dyDescent="0.25">
      <c r="K100">
        <v>15262</v>
      </c>
      <c r="L100" t="s">
        <v>312</v>
      </c>
      <c r="P100" s="7"/>
      <c r="Q100" s="7"/>
    </row>
    <row r="101" spans="11:17" x14ac:dyDescent="0.25">
      <c r="K101">
        <v>15263</v>
      </c>
      <c r="L101" t="s">
        <v>313</v>
      </c>
    </row>
    <row r="102" spans="11:17" x14ac:dyDescent="0.25">
      <c r="K102">
        <v>15264</v>
      </c>
      <c r="L102" t="s">
        <v>313</v>
      </c>
    </row>
    <row r="103" spans="11:17" x14ac:dyDescent="0.25">
      <c r="K103">
        <v>15265</v>
      </c>
      <c r="L103" t="s">
        <v>314</v>
      </c>
    </row>
    <row r="104" spans="11:17" x14ac:dyDescent="0.25">
      <c r="K104">
        <v>15266</v>
      </c>
      <c r="L104" t="s">
        <v>315</v>
      </c>
    </row>
    <row r="105" spans="11:17" x14ac:dyDescent="0.25">
      <c r="K105">
        <v>15267</v>
      </c>
      <c r="L105" t="s">
        <v>316</v>
      </c>
    </row>
    <row r="106" spans="11:17" x14ac:dyDescent="0.25">
      <c r="K106">
        <v>15268</v>
      </c>
      <c r="L106" t="s">
        <v>317</v>
      </c>
      <c r="P106" s="7"/>
      <c r="Q106" s="7"/>
    </row>
    <row r="107" spans="11:17" x14ac:dyDescent="0.25">
      <c r="K107">
        <v>15269</v>
      </c>
      <c r="L107" t="s">
        <v>318</v>
      </c>
      <c r="P107" s="7"/>
      <c r="Q107" s="7"/>
    </row>
    <row r="108" spans="11:17" x14ac:dyDescent="0.25">
      <c r="K108">
        <v>15270</v>
      </c>
      <c r="L108" t="s">
        <v>319</v>
      </c>
    </row>
    <row r="109" spans="11:17" x14ac:dyDescent="0.25">
      <c r="K109">
        <v>15271</v>
      </c>
      <c r="L109" t="s">
        <v>320</v>
      </c>
      <c r="P109" s="7"/>
      <c r="Q109" s="7"/>
    </row>
    <row r="110" spans="11:17" x14ac:dyDescent="0.25">
      <c r="K110">
        <v>15272</v>
      </c>
      <c r="L110" t="s">
        <v>321</v>
      </c>
      <c r="P110" s="7"/>
      <c r="Q110" s="7"/>
    </row>
    <row r="111" spans="11:17" x14ac:dyDescent="0.25">
      <c r="K111">
        <v>15273</v>
      </c>
      <c r="L111" t="s">
        <v>322</v>
      </c>
      <c r="P111" s="7"/>
      <c r="Q111" s="7"/>
    </row>
    <row r="112" spans="11:17" x14ac:dyDescent="0.25">
      <c r="K112">
        <v>15274</v>
      </c>
      <c r="L112" t="s">
        <v>323</v>
      </c>
    </row>
    <row r="113" spans="11:17" x14ac:dyDescent="0.25">
      <c r="K113">
        <v>15275</v>
      </c>
      <c r="L113" t="s">
        <v>324</v>
      </c>
    </row>
    <row r="114" spans="11:17" x14ac:dyDescent="0.25">
      <c r="K114">
        <v>15276</v>
      </c>
      <c r="L114" t="s">
        <v>325</v>
      </c>
    </row>
    <row r="115" spans="11:17" x14ac:dyDescent="0.25">
      <c r="K115">
        <v>15277</v>
      </c>
      <c r="L115" t="s">
        <v>326</v>
      </c>
    </row>
    <row r="116" spans="11:17" x14ac:dyDescent="0.25">
      <c r="K116">
        <v>15278</v>
      </c>
      <c r="L116" t="s">
        <v>327</v>
      </c>
    </row>
    <row r="117" spans="11:17" x14ac:dyDescent="0.25">
      <c r="K117">
        <v>15279</v>
      </c>
      <c r="L117" t="s">
        <v>328</v>
      </c>
    </row>
    <row r="118" spans="11:17" x14ac:dyDescent="0.25">
      <c r="K118">
        <v>15280</v>
      </c>
      <c r="L118" t="s">
        <v>329</v>
      </c>
      <c r="P118" s="7"/>
      <c r="Q118" s="7"/>
    </row>
    <row r="119" spans="11:17" x14ac:dyDescent="0.25">
      <c r="K119">
        <v>15281</v>
      </c>
      <c r="L119" t="s">
        <v>330</v>
      </c>
      <c r="P119" s="7"/>
      <c r="Q119" s="7"/>
    </row>
    <row r="120" spans="11:17" x14ac:dyDescent="0.25">
      <c r="K120">
        <v>15299</v>
      </c>
      <c r="L120" t="s">
        <v>331</v>
      </c>
      <c r="P120" s="7"/>
      <c r="Q120" s="7"/>
    </row>
    <row r="121" spans="11:17" x14ac:dyDescent="0.25">
      <c r="K121">
        <v>15342</v>
      </c>
      <c r="L121" t="s">
        <v>332</v>
      </c>
    </row>
    <row r="122" spans="11:17" x14ac:dyDescent="0.25">
      <c r="K122">
        <v>15343</v>
      </c>
      <c r="L122" t="s">
        <v>333</v>
      </c>
    </row>
    <row r="123" spans="11:17" x14ac:dyDescent="0.25">
      <c r="K123">
        <v>15344</v>
      </c>
      <c r="L123" t="s">
        <v>334</v>
      </c>
    </row>
    <row r="124" spans="11:17" x14ac:dyDescent="0.25">
      <c r="K124">
        <v>15345</v>
      </c>
      <c r="L124" t="s">
        <v>335</v>
      </c>
    </row>
    <row r="125" spans="11:17" x14ac:dyDescent="0.25">
      <c r="K125">
        <v>15346</v>
      </c>
      <c r="L125" t="s">
        <v>336</v>
      </c>
      <c r="P125" s="7"/>
      <c r="Q125" s="7"/>
    </row>
    <row r="126" spans="11:17" x14ac:dyDescent="0.25">
      <c r="K126">
        <v>15347</v>
      </c>
      <c r="L126" t="s">
        <v>337</v>
      </c>
      <c r="P126" s="7"/>
      <c r="Q126" s="7"/>
    </row>
    <row r="127" spans="11:17" x14ac:dyDescent="0.25">
      <c r="K127">
        <v>15348</v>
      </c>
      <c r="L127" t="s">
        <v>338</v>
      </c>
      <c r="P127" s="7"/>
      <c r="Q127" s="7"/>
    </row>
    <row r="128" spans="11:17" x14ac:dyDescent="0.25">
      <c r="K128">
        <v>15349</v>
      </c>
      <c r="L128" t="s">
        <v>339</v>
      </c>
      <c r="P128" s="7"/>
      <c r="Q128" s="7"/>
    </row>
    <row r="129" spans="11:17" x14ac:dyDescent="0.25">
      <c r="K129">
        <v>15350</v>
      </c>
      <c r="L129" t="s">
        <v>340</v>
      </c>
      <c r="P129" s="7"/>
      <c r="Q129" s="7"/>
    </row>
    <row r="130" spans="11:17" x14ac:dyDescent="0.25">
      <c r="K130">
        <v>15351</v>
      </c>
      <c r="L130" t="s">
        <v>341</v>
      </c>
      <c r="P130" s="7"/>
      <c r="Q130" s="7"/>
    </row>
    <row r="131" spans="11:17" x14ac:dyDescent="0.25">
      <c r="K131">
        <v>15352</v>
      </c>
      <c r="L131" t="s">
        <v>342</v>
      </c>
    </row>
    <row r="132" spans="11:17" x14ac:dyDescent="0.25">
      <c r="K132">
        <v>15353</v>
      </c>
      <c r="L132" t="s">
        <v>343</v>
      </c>
    </row>
    <row r="133" spans="11:17" x14ac:dyDescent="0.25">
      <c r="K133">
        <v>15354</v>
      </c>
      <c r="L133" t="s">
        <v>344</v>
      </c>
      <c r="P133" s="7"/>
      <c r="Q133" s="7"/>
    </row>
    <row r="134" spans="11:17" x14ac:dyDescent="0.25">
      <c r="K134">
        <v>15355</v>
      </c>
      <c r="L134" t="s">
        <v>345</v>
      </c>
      <c r="P134" s="7"/>
      <c r="Q134" s="7"/>
    </row>
    <row r="135" spans="11:17" x14ac:dyDescent="0.25">
      <c r="K135">
        <v>15356</v>
      </c>
      <c r="L135" t="s">
        <v>346</v>
      </c>
      <c r="P135" s="7"/>
      <c r="Q135" s="7"/>
    </row>
    <row r="136" spans="11:17" x14ac:dyDescent="0.25">
      <c r="K136">
        <v>15357</v>
      </c>
      <c r="L136" t="s">
        <v>347</v>
      </c>
      <c r="P136" s="7"/>
      <c r="Q136" s="7"/>
    </row>
    <row r="137" spans="11:17" x14ac:dyDescent="0.25">
      <c r="K137">
        <v>15358</v>
      </c>
      <c r="L137" t="s">
        <v>348</v>
      </c>
      <c r="P137" s="7"/>
      <c r="Q137" s="7"/>
    </row>
    <row r="138" spans="11:17" x14ac:dyDescent="0.25">
      <c r="K138">
        <v>15359</v>
      </c>
      <c r="L138" t="s">
        <v>349</v>
      </c>
      <c r="P138" s="7"/>
      <c r="Q138" s="7"/>
    </row>
    <row r="139" spans="11:17" x14ac:dyDescent="0.25">
      <c r="K139">
        <v>15360</v>
      </c>
      <c r="L139" t="s">
        <v>350</v>
      </c>
      <c r="P139" s="7"/>
      <c r="Q139" s="7"/>
    </row>
    <row r="140" spans="11:17" x14ac:dyDescent="0.25">
      <c r="K140">
        <v>15361</v>
      </c>
      <c r="L140" t="s">
        <v>351</v>
      </c>
      <c r="P140" s="7"/>
      <c r="Q140" s="7"/>
    </row>
    <row r="141" spans="11:17" x14ac:dyDescent="0.25">
      <c r="K141">
        <v>15362</v>
      </c>
      <c r="L141" t="s">
        <v>352</v>
      </c>
      <c r="P141" s="7"/>
      <c r="Q141" s="7"/>
    </row>
    <row r="142" spans="11:17" x14ac:dyDescent="0.25">
      <c r="K142">
        <v>15363</v>
      </c>
      <c r="L142" t="s">
        <v>353</v>
      </c>
      <c r="P142" s="7"/>
      <c r="Q142" s="7"/>
    </row>
    <row r="143" spans="11:17" x14ac:dyDescent="0.25">
      <c r="K143">
        <v>15364</v>
      </c>
      <c r="L143" t="s">
        <v>354</v>
      </c>
      <c r="P143" s="7"/>
      <c r="Q143" s="7"/>
    </row>
    <row r="144" spans="11:17" x14ac:dyDescent="0.25">
      <c r="K144">
        <v>15365</v>
      </c>
      <c r="L144" t="s">
        <v>355</v>
      </c>
      <c r="P144" s="7"/>
      <c r="Q144" s="7"/>
    </row>
    <row r="145" spans="11:17" x14ac:dyDescent="0.25">
      <c r="K145">
        <v>15366</v>
      </c>
      <c r="L145" t="s">
        <v>356</v>
      </c>
      <c r="P145" s="7"/>
      <c r="Q145" s="7"/>
    </row>
    <row r="146" spans="11:17" x14ac:dyDescent="0.25">
      <c r="K146">
        <v>15367</v>
      </c>
      <c r="L146" t="s">
        <v>357</v>
      </c>
      <c r="P146" s="7"/>
      <c r="Q146" s="7"/>
    </row>
    <row r="147" spans="11:17" x14ac:dyDescent="0.25">
      <c r="K147">
        <v>15368</v>
      </c>
      <c r="L147" t="s">
        <v>358</v>
      </c>
      <c r="P147" s="7"/>
      <c r="Q147" s="7"/>
    </row>
    <row r="148" spans="11:17" x14ac:dyDescent="0.25">
      <c r="K148">
        <v>15369</v>
      </c>
      <c r="L148" t="s">
        <v>359</v>
      </c>
      <c r="P148" s="7"/>
      <c r="Q148" s="7"/>
    </row>
    <row r="149" spans="11:17" x14ac:dyDescent="0.25">
      <c r="K149">
        <v>15370</v>
      </c>
      <c r="L149" t="s">
        <v>360</v>
      </c>
      <c r="P149" s="7"/>
      <c r="Q149" s="7"/>
    </row>
    <row r="150" spans="11:17" x14ac:dyDescent="0.25">
      <c r="K150">
        <v>15371</v>
      </c>
      <c r="L150" t="s">
        <v>361</v>
      </c>
      <c r="P150" s="7"/>
      <c r="Q150" s="7"/>
    </row>
    <row r="151" spans="11:17" x14ac:dyDescent="0.25">
      <c r="K151">
        <v>15372</v>
      </c>
      <c r="L151" t="s">
        <v>362</v>
      </c>
      <c r="P151" s="7"/>
      <c r="Q151" s="7"/>
    </row>
    <row r="152" spans="11:17" x14ac:dyDescent="0.25">
      <c r="K152">
        <v>15373</v>
      </c>
      <c r="L152" t="s">
        <v>363</v>
      </c>
      <c r="P152" s="7"/>
      <c r="Q152" s="7"/>
    </row>
    <row r="153" spans="11:17" x14ac:dyDescent="0.25">
      <c r="K153">
        <v>15374</v>
      </c>
      <c r="L153" t="s">
        <v>364</v>
      </c>
    </row>
    <row r="154" spans="11:17" x14ac:dyDescent="0.25">
      <c r="K154">
        <v>15375</v>
      </c>
      <c r="L154" t="s">
        <v>365</v>
      </c>
    </row>
    <row r="155" spans="11:17" x14ac:dyDescent="0.25">
      <c r="K155">
        <v>15376</v>
      </c>
      <c r="L155" t="s">
        <v>366</v>
      </c>
      <c r="P155" s="7"/>
      <c r="Q155" s="7"/>
    </row>
    <row r="156" spans="11:17" x14ac:dyDescent="0.25">
      <c r="K156">
        <v>15377</v>
      </c>
      <c r="L156" t="s">
        <v>367</v>
      </c>
      <c r="P156" s="7"/>
      <c r="Q156" s="7"/>
    </row>
    <row r="157" spans="11:17" x14ac:dyDescent="0.25">
      <c r="K157">
        <v>15378</v>
      </c>
      <c r="L157" t="s">
        <v>368</v>
      </c>
    </row>
    <row r="158" spans="11:17" x14ac:dyDescent="0.25">
      <c r="K158">
        <v>15379</v>
      </c>
      <c r="L158" t="s">
        <v>369</v>
      </c>
    </row>
    <row r="159" spans="11:17" x14ac:dyDescent="0.25">
      <c r="K159">
        <v>15380</v>
      </c>
      <c r="L159" t="s">
        <v>370</v>
      </c>
    </row>
    <row r="160" spans="11:17" x14ac:dyDescent="0.25">
      <c r="K160">
        <v>15381</v>
      </c>
      <c r="L160" t="s">
        <v>371</v>
      </c>
      <c r="P160" s="7"/>
      <c r="Q160" s="7"/>
    </row>
    <row r="161" spans="11:17" x14ac:dyDescent="0.25">
      <c r="K161">
        <v>15382</v>
      </c>
      <c r="L161" t="s">
        <v>372</v>
      </c>
      <c r="P161" s="7"/>
      <c r="Q161" s="7"/>
    </row>
    <row r="162" spans="11:17" x14ac:dyDescent="0.25">
      <c r="K162">
        <v>15399</v>
      </c>
      <c r="L162" t="s">
        <v>373</v>
      </c>
      <c r="P162" s="7"/>
      <c r="Q162" s="7"/>
    </row>
    <row r="163" spans="11:17" x14ac:dyDescent="0.25">
      <c r="K163">
        <v>15441</v>
      </c>
      <c r="L163" t="s">
        <v>374</v>
      </c>
    </row>
    <row r="164" spans="11:17" x14ac:dyDescent="0.25">
      <c r="K164">
        <v>15442</v>
      </c>
      <c r="L164" t="s">
        <v>375</v>
      </c>
    </row>
    <row r="165" spans="11:17" x14ac:dyDescent="0.25">
      <c r="K165">
        <v>15443</v>
      </c>
      <c r="L165" t="s">
        <v>376</v>
      </c>
    </row>
    <row r="166" spans="11:17" x14ac:dyDescent="0.25">
      <c r="K166">
        <v>15444</v>
      </c>
      <c r="L166" t="s">
        <v>377</v>
      </c>
    </row>
    <row r="167" spans="11:17" x14ac:dyDescent="0.25">
      <c r="K167">
        <v>15445</v>
      </c>
      <c r="L167" t="s">
        <v>378</v>
      </c>
      <c r="P167" s="7"/>
      <c r="Q167" s="7"/>
    </row>
    <row r="168" spans="11:17" x14ac:dyDescent="0.25">
      <c r="K168">
        <v>15447</v>
      </c>
      <c r="L168" t="s">
        <v>379</v>
      </c>
    </row>
    <row r="169" spans="11:17" x14ac:dyDescent="0.25">
      <c r="K169">
        <v>15451</v>
      </c>
      <c r="L169" t="s">
        <v>380</v>
      </c>
    </row>
    <row r="170" spans="11:17" x14ac:dyDescent="0.25">
      <c r="K170">
        <v>15452</v>
      </c>
      <c r="L170" t="s">
        <v>381</v>
      </c>
    </row>
    <row r="171" spans="11:17" x14ac:dyDescent="0.25">
      <c r="K171">
        <v>15453</v>
      </c>
      <c r="L171" t="s">
        <v>382</v>
      </c>
    </row>
    <row r="172" spans="11:17" x14ac:dyDescent="0.25">
      <c r="K172">
        <v>15454</v>
      </c>
      <c r="L172" t="s">
        <v>383</v>
      </c>
      <c r="P172" s="7"/>
      <c r="Q172" s="7"/>
    </row>
    <row r="173" spans="11:17" x14ac:dyDescent="0.25">
      <c r="K173">
        <v>15455</v>
      </c>
      <c r="L173" t="s">
        <v>384</v>
      </c>
      <c r="P173" s="7"/>
      <c r="Q173" s="7"/>
    </row>
    <row r="174" spans="11:17" x14ac:dyDescent="0.25">
      <c r="K174">
        <v>15456</v>
      </c>
      <c r="L174" t="s">
        <v>385</v>
      </c>
    </row>
    <row r="175" spans="11:17" x14ac:dyDescent="0.25">
      <c r="K175">
        <v>15457</v>
      </c>
      <c r="L175" t="s">
        <v>386</v>
      </c>
    </row>
    <row r="176" spans="11:17" x14ac:dyDescent="0.25">
      <c r="K176">
        <v>15458</v>
      </c>
      <c r="L176" t="s">
        <v>387</v>
      </c>
    </row>
    <row r="177" spans="11:17" x14ac:dyDescent="0.25">
      <c r="K177">
        <v>15459</v>
      </c>
      <c r="L177" t="s">
        <v>388</v>
      </c>
    </row>
    <row r="178" spans="11:17" x14ac:dyDescent="0.25">
      <c r="K178">
        <v>15460</v>
      </c>
      <c r="L178" t="s">
        <v>389</v>
      </c>
    </row>
    <row r="179" spans="11:17" x14ac:dyDescent="0.25">
      <c r="K179">
        <v>15461</v>
      </c>
      <c r="L179" t="s">
        <v>390</v>
      </c>
    </row>
    <row r="180" spans="11:17" x14ac:dyDescent="0.25">
      <c r="K180">
        <v>15463</v>
      </c>
      <c r="L180" t="s">
        <v>391</v>
      </c>
    </row>
    <row r="181" spans="11:17" x14ac:dyDescent="0.25">
      <c r="K181">
        <v>15464</v>
      </c>
      <c r="L181" t="s">
        <v>392</v>
      </c>
    </row>
    <row r="182" spans="11:17" x14ac:dyDescent="0.25">
      <c r="K182">
        <v>15465</v>
      </c>
      <c r="L182" t="s">
        <v>393</v>
      </c>
      <c r="P182" s="7"/>
      <c r="Q182" s="7"/>
    </row>
    <row r="183" spans="11:17" x14ac:dyDescent="0.25">
      <c r="K183">
        <v>15499</v>
      </c>
      <c r="L183" t="s">
        <v>394</v>
      </c>
      <c r="P183" s="7"/>
      <c r="Q183" s="7"/>
    </row>
    <row r="184" spans="11:17" x14ac:dyDescent="0.25">
      <c r="K184">
        <v>15500</v>
      </c>
      <c r="L184" t="s">
        <v>395</v>
      </c>
      <c r="P184" s="7"/>
      <c r="Q184" s="7"/>
    </row>
    <row r="185" spans="11:17" x14ac:dyDescent="0.25">
      <c r="K185">
        <v>19999</v>
      </c>
      <c r="L185" t="s">
        <v>396</v>
      </c>
      <c r="P185" s="7"/>
      <c r="Q185" s="7"/>
    </row>
    <row r="186" spans="11:17" x14ac:dyDescent="0.25">
      <c r="K186">
        <v>20000</v>
      </c>
      <c r="L186" t="s">
        <v>397</v>
      </c>
    </row>
    <row r="187" spans="11:17" x14ac:dyDescent="0.25">
      <c r="K187">
        <v>20001</v>
      </c>
      <c r="L187" t="s">
        <v>398</v>
      </c>
    </row>
    <row r="188" spans="11:17" x14ac:dyDescent="0.25">
      <c r="K188">
        <v>21010</v>
      </c>
      <c r="L188" t="s">
        <v>399</v>
      </c>
      <c r="P188" s="7"/>
      <c r="Q188" s="7"/>
    </row>
    <row r="189" spans="11:17" x14ac:dyDescent="0.25">
      <c r="K189">
        <v>21020</v>
      </c>
      <c r="L189" t="s">
        <v>400</v>
      </c>
      <c r="P189" s="7"/>
      <c r="Q189" s="7"/>
    </row>
    <row r="190" spans="11:17" x14ac:dyDescent="0.25">
      <c r="K190">
        <v>21030</v>
      </c>
      <c r="L190" t="s">
        <v>401</v>
      </c>
    </row>
    <row r="191" spans="11:17" x14ac:dyDescent="0.25">
      <c r="K191">
        <v>21031</v>
      </c>
      <c r="L191" t="s">
        <v>402</v>
      </c>
    </row>
    <row r="192" spans="11:17" x14ac:dyDescent="0.25">
      <c r="K192">
        <v>21039</v>
      </c>
      <c r="L192" t="s">
        <v>403</v>
      </c>
      <c r="P192" s="7"/>
      <c r="Q192" s="7"/>
    </row>
    <row r="193" spans="11:17" x14ac:dyDescent="0.25">
      <c r="K193">
        <v>21045</v>
      </c>
      <c r="L193" t="s">
        <v>404</v>
      </c>
      <c r="P193" s="7"/>
      <c r="Q193" s="7"/>
    </row>
    <row r="194" spans="11:17" x14ac:dyDescent="0.25">
      <c r="K194">
        <v>21050</v>
      </c>
      <c r="L194" t="s">
        <v>405</v>
      </c>
      <c r="P194" s="7"/>
      <c r="Q194" s="7"/>
    </row>
    <row r="195" spans="11:17" x14ac:dyDescent="0.25">
      <c r="K195">
        <v>21055</v>
      </c>
      <c r="L195" t="s">
        <v>406</v>
      </c>
    </row>
    <row r="196" spans="11:17" x14ac:dyDescent="0.25">
      <c r="K196">
        <v>21060</v>
      </c>
      <c r="L196" t="s">
        <v>407</v>
      </c>
      <c r="P196" s="7"/>
      <c r="Q196" s="7"/>
    </row>
    <row r="197" spans="11:17" x14ac:dyDescent="0.25">
      <c r="K197">
        <v>21061</v>
      </c>
      <c r="L197" t="s">
        <v>408</v>
      </c>
      <c r="P197" s="7"/>
      <c r="Q197" s="7"/>
    </row>
    <row r="198" spans="11:17" x14ac:dyDescent="0.25">
      <c r="K198">
        <v>21062</v>
      </c>
      <c r="L198" t="s">
        <v>409</v>
      </c>
    </row>
    <row r="199" spans="11:17" x14ac:dyDescent="0.25">
      <c r="K199">
        <v>21070</v>
      </c>
      <c r="L199" t="s">
        <v>410</v>
      </c>
      <c r="P199" s="7"/>
      <c r="Q199" s="7"/>
    </row>
    <row r="200" spans="11:17" x14ac:dyDescent="0.25">
      <c r="K200">
        <v>21071</v>
      </c>
      <c r="L200" t="s">
        <v>411</v>
      </c>
    </row>
    <row r="201" spans="11:17" x14ac:dyDescent="0.25">
      <c r="K201">
        <v>21072</v>
      </c>
      <c r="L201" t="s">
        <v>412</v>
      </c>
    </row>
    <row r="202" spans="11:17" x14ac:dyDescent="0.25">
      <c r="K202">
        <v>21079</v>
      </c>
      <c r="L202" t="s">
        <v>413</v>
      </c>
      <c r="P202" s="7"/>
      <c r="Q202" s="7"/>
    </row>
    <row r="203" spans="11:17" x14ac:dyDescent="0.25">
      <c r="K203">
        <v>21110</v>
      </c>
      <c r="L203" t="s">
        <v>414</v>
      </c>
    </row>
    <row r="204" spans="11:17" x14ac:dyDescent="0.25">
      <c r="K204">
        <v>21120</v>
      </c>
      <c r="L204" t="s">
        <v>415</v>
      </c>
    </row>
    <row r="205" spans="11:17" x14ac:dyDescent="0.25">
      <c r="K205">
        <v>21125</v>
      </c>
      <c r="L205" t="s">
        <v>416</v>
      </c>
    </row>
    <row r="206" spans="11:17" x14ac:dyDescent="0.25">
      <c r="K206">
        <v>21131</v>
      </c>
      <c r="L206" t="s">
        <v>417</v>
      </c>
    </row>
    <row r="207" spans="11:17" x14ac:dyDescent="0.25">
      <c r="K207">
        <v>21132</v>
      </c>
      <c r="L207" t="s">
        <v>418</v>
      </c>
    </row>
    <row r="208" spans="11:17" x14ac:dyDescent="0.25">
      <c r="K208">
        <v>21139</v>
      </c>
      <c r="L208" t="s">
        <v>419</v>
      </c>
    </row>
    <row r="209" spans="11:17" x14ac:dyDescent="0.25">
      <c r="K209">
        <v>21141</v>
      </c>
      <c r="L209" t="s">
        <v>420</v>
      </c>
      <c r="P209" s="7"/>
      <c r="Q209" s="7"/>
    </row>
    <row r="210" spans="11:17" x14ac:dyDescent="0.25">
      <c r="K210">
        <v>21146</v>
      </c>
      <c r="L210" t="s">
        <v>421</v>
      </c>
    </row>
    <row r="211" spans="11:17" x14ac:dyDescent="0.25">
      <c r="K211">
        <v>21147</v>
      </c>
      <c r="L211" t="s">
        <v>422</v>
      </c>
    </row>
    <row r="212" spans="11:17" x14ac:dyDescent="0.25">
      <c r="K212">
        <v>21148</v>
      </c>
      <c r="L212" t="s">
        <v>423</v>
      </c>
      <c r="P212" s="7"/>
      <c r="Q212" s="7"/>
    </row>
    <row r="213" spans="11:17" x14ac:dyDescent="0.25">
      <c r="K213">
        <v>21150</v>
      </c>
      <c r="L213" t="s">
        <v>424</v>
      </c>
    </row>
    <row r="214" spans="11:17" x14ac:dyDescent="0.25">
      <c r="K214">
        <v>21151</v>
      </c>
      <c r="L214" t="s">
        <v>425</v>
      </c>
      <c r="P214" s="7"/>
      <c r="Q214" s="7"/>
    </row>
    <row r="215" spans="11:17" x14ac:dyDescent="0.25">
      <c r="K215">
        <v>21152</v>
      </c>
      <c r="L215" t="s">
        <v>426</v>
      </c>
    </row>
    <row r="216" spans="11:17" x14ac:dyDescent="0.25">
      <c r="K216">
        <v>21153</v>
      </c>
      <c r="L216" t="s">
        <v>427</v>
      </c>
    </row>
    <row r="217" spans="11:17" x14ac:dyDescent="0.25">
      <c r="K217">
        <v>21154</v>
      </c>
      <c r="L217" t="s">
        <v>428</v>
      </c>
    </row>
    <row r="218" spans="11:17" x14ac:dyDescent="0.25">
      <c r="K218">
        <v>21155</v>
      </c>
      <c r="L218" t="s">
        <v>429</v>
      </c>
    </row>
    <row r="219" spans="11:17" x14ac:dyDescent="0.25">
      <c r="K219">
        <v>21156</v>
      </c>
      <c r="L219" t="s">
        <v>430</v>
      </c>
    </row>
    <row r="220" spans="11:17" x14ac:dyDescent="0.25">
      <c r="K220">
        <v>21157</v>
      </c>
      <c r="L220" t="s">
        <v>431</v>
      </c>
    </row>
    <row r="221" spans="11:17" x14ac:dyDescent="0.25">
      <c r="K221">
        <v>21160</v>
      </c>
      <c r="L221" t="s">
        <v>432</v>
      </c>
      <c r="P221" s="7"/>
      <c r="Q221" s="7"/>
    </row>
    <row r="222" spans="11:17" x14ac:dyDescent="0.25">
      <c r="K222">
        <v>21165</v>
      </c>
      <c r="L222" t="s">
        <v>433</v>
      </c>
    </row>
    <row r="223" spans="11:17" x14ac:dyDescent="0.25">
      <c r="K223">
        <v>21170</v>
      </c>
      <c r="L223" t="s">
        <v>434</v>
      </c>
    </row>
    <row r="224" spans="11:17" x14ac:dyDescent="0.25">
      <c r="K224">
        <v>21171</v>
      </c>
      <c r="L224" t="s">
        <v>435</v>
      </c>
    </row>
    <row r="225" spans="11:17" x14ac:dyDescent="0.25">
      <c r="K225">
        <v>21172</v>
      </c>
      <c r="L225" t="s">
        <v>436</v>
      </c>
    </row>
    <row r="226" spans="11:17" x14ac:dyDescent="0.25">
      <c r="K226">
        <v>21173</v>
      </c>
      <c r="L226" t="s">
        <v>437</v>
      </c>
      <c r="P226" s="7"/>
      <c r="Q226" s="7"/>
    </row>
    <row r="227" spans="11:17" x14ac:dyDescent="0.25">
      <c r="K227">
        <v>21179</v>
      </c>
      <c r="L227" t="s">
        <v>438</v>
      </c>
      <c r="P227" s="7"/>
      <c r="Q227" s="7"/>
    </row>
    <row r="228" spans="11:17" x14ac:dyDescent="0.25">
      <c r="K228">
        <v>21200</v>
      </c>
      <c r="L228" t="s">
        <v>439</v>
      </c>
    </row>
    <row r="229" spans="11:17" x14ac:dyDescent="0.25">
      <c r="K229">
        <v>22025</v>
      </c>
      <c r="L229" t="s">
        <v>440</v>
      </c>
    </row>
    <row r="230" spans="11:17" x14ac:dyDescent="0.25">
      <c r="K230">
        <v>22026</v>
      </c>
      <c r="L230" t="s">
        <v>441</v>
      </c>
    </row>
    <row r="231" spans="11:17" x14ac:dyDescent="0.25">
      <c r="K231">
        <v>22147</v>
      </c>
      <c r="L231" t="s">
        <v>442</v>
      </c>
    </row>
    <row r="232" spans="11:17" x14ac:dyDescent="0.25">
      <c r="K232">
        <v>22148</v>
      </c>
      <c r="L232" t="s">
        <v>443</v>
      </c>
    </row>
    <row r="233" spans="11:17" x14ac:dyDescent="0.25">
      <c r="K233">
        <v>22149</v>
      </c>
      <c r="L233" t="s">
        <v>444</v>
      </c>
    </row>
    <row r="234" spans="11:17" x14ac:dyDescent="0.25">
      <c r="K234">
        <v>22150</v>
      </c>
      <c r="L234" t="s">
        <v>445</v>
      </c>
      <c r="P234" s="7"/>
      <c r="Q234" s="7"/>
    </row>
    <row r="235" spans="11:17" x14ac:dyDescent="0.25">
      <c r="K235">
        <v>22151</v>
      </c>
      <c r="L235" t="s">
        <v>446</v>
      </c>
    </row>
    <row r="236" spans="11:17" x14ac:dyDescent="0.25">
      <c r="K236">
        <v>22175</v>
      </c>
      <c r="L236" t="s">
        <v>447</v>
      </c>
      <c r="P236" s="7"/>
      <c r="Q236" s="7"/>
    </row>
    <row r="237" spans="11:17" x14ac:dyDescent="0.25">
      <c r="K237">
        <v>22176</v>
      </c>
      <c r="L237" t="s">
        <v>448</v>
      </c>
      <c r="P237" s="7"/>
      <c r="Q237" s="7"/>
    </row>
    <row r="238" spans="11:17" x14ac:dyDescent="0.25">
      <c r="K238">
        <v>22178</v>
      </c>
      <c r="L238" t="s">
        <v>449</v>
      </c>
      <c r="P238" s="7"/>
      <c r="Q238" s="7"/>
    </row>
    <row r="239" spans="11:17" x14ac:dyDescent="0.25">
      <c r="K239">
        <v>22179</v>
      </c>
      <c r="L239" t="s">
        <v>450</v>
      </c>
      <c r="P239" s="7"/>
      <c r="Q239" s="7"/>
    </row>
    <row r="240" spans="11:17" x14ac:dyDescent="0.25">
      <c r="K240">
        <v>22999</v>
      </c>
      <c r="L240" t="s">
        <v>451</v>
      </c>
      <c r="P240" s="7"/>
      <c r="Q240" s="7"/>
    </row>
    <row r="241" spans="11:17" x14ac:dyDescent="0.25">
      <c r="K241">
        <v>23020</v>
      </c>
      <c r="L241" t="s">
        <v>452</v>
      </c>
    </row>
    <row r="242" spans="11:17" x14ac:dyDescent="0.25">
      <c r="K242">
        <v>23021</v>
      </c>
      <c r="L242" t="s">
        <v>453</v>
      </c>
    </row>
    <row r="243" spans="11:17" x14ac:dyDescent="0.25">
      <c r="K243">
        <v>23030</v>
      </c>
      <c r="L243" t="s">
        <v>454</v>
      </c>
      <c r="P243" s="7"/>
      <c r="Q243" s="7"/>
    </row>
    <row r="244" spans="11:17" x14ac:dyDescent="0.25">
      <c r="K244">
        <v>23031</v>
      </c>
      <c r="L244" t="s">
        <v>455</v>
      </c>
    </row>
    <row r="245" spans="11:17" x14ac:dyDescent="0.25">
      <c r="K245">
        <v>23032</v>
      </c>
      <c r="L245" t="s">
        <v>456</v>
      </c>
      <c r="P245" s="7"/>
      <c r="Q245" s="7"/>
    </row>
    <row r="246" spans="11:17" x14ac:dyDescent="0.25">
      <c r="K246">
        <v>23033</v>
      </c>
      <c r="L246" t="s">
        <v>457</v>
      </c>
    </row>
    <row r="247" spans="11:17" x14ac:dyDescent="0.25">
      <c r="K247">
        <v>23040</v>
      </c>
      <c r="L247" t="s">
        <v>458</v>
      </c>
      <c r="P247" s="7"/>
      <c r="Q247" s="7"/>
    </row>
    <row r="248" spans="11:17" x14ac:dyDescent="0.25">
      <c r="K248">
        <v>23999</v>
      </c>
      <c r="L248" t="s">
        <v>459</v>
      </c>
      <c r="P248" s="7"/>
      <c r="Q248" s="7"/>
    </row>
    <row r="249" spans="11:17" x14ac:dyDescent="0.25">
      <c r="K249">
        <v>25000</v>
      </c>
      <c r="L249" t="s">
        <v>460</v>
      </c>
      <c r="P249" s="7"/>
      <c r="Q249" s="7"/>
    </row>
    <row r="250" spans="11:17" x14ac:dyDescent="0.25">
      <c r="K250">
        <v>39999</v>
      </c>
      <c r="L250" t="s">
        <v>461</v>
      </c>
    </row>
    <row r="251" spans="11:17" x14ac:dyDescent="0.25">
      <c r="K251">
        <v>40000</v>
      </c>
      <c r="L251" t="s">
        <v>462</v>
      </c>
      <c r="P251" s="7"/>
      <c r="Q251" s="7"/>
    </row>
    <row r="252" spans="11:17" x14ac:dyDescent="0.25">
      <c r="K252">
        <v>40050</v>
      </c>
      <c r="L252" t="s">
        <v>463</v>
      </c>
    </row>
    <row r="253" spans="11:17" x14ac:dyDescent="0.25">
      <c r="K253">
        <v>40100</v>
      </c>
      <c r="L253" t="s">
        <v>464</v>
      </c>
      <c r="P253" s="7"/>
      <c r="Q253" s="7"/>
    </row>
    <row r="254" spans="11:17" x14ac:dyDescent="0.25">
      <c r="K254">
        <v>40200</v>
      </c>
      <c r="L254" t="s">
        <v>465</v>
      </c>
      <c r="P254" s="7"/>
      <c r="Q254" s="7"/>
    </row>
    <row r="255" spans="11:17" x14ac:dyDescent="0.25">
      <c r="K255">
        <v>40300</v>
      </c>
      <c r="L255" t="s">
        <v>466</v>
      </c>
    </row>
    <row r="256" spans="11:17" x14ac:dyDescent="0.25">
      <c r="K256">
        <v>40500</v>
      </c>
      <c r="L256" t="s">
        <v>467</v>
      </c>
      <c r="P256" s="7"/>
      <c r="Q256" s="7"/>
    </row>
    <row r="257" spans="11:17" x14ac:dyDescent="0.25">
      <c r="K257">
        <v>40600</v>
      </c>
      <c r="L257" t="s">
        <v>468</v>
      </c>
    </row>
    <row r="258" spans="11:17" x14ac:dyDescent="0.25">
      <c r="K258">
        <v>40700</v>
      </c>
      <c r="L258" t="s">
        <v>469</v>
      </c>
    </row>
    <row r="259" spans="11:17" x14ac:dyDescent="0.25">
      <c r="K259">
        <v>40800</v>
      </c>
      <c r="L259" t="s">
        <v>470</v>
      </c>
      <c r="P259" s="7"/>
      <c r="Q259" s="7"/>
    </row>
    <row r="260" spans="11:17" x14ac:dyDescent="0.25">
      <c r="K260">
        <v>40900</v>
      </c>
      <c r="L260" t="s">
        <v>471</v>
      </c>
    </row>
    <row r="261" spans="11:17" x14ac:dyDescent="0.25">
      <c r="K261">
        <v>40910</v>
      </c>
      <c r="L261" t="s">
        <v>472</v>
      </c>
    </row>
    <row r="262" spans="11:17" x14ac:dyDescent="0.25">
      <c r="K262">
        <v>40920</v>
      </c>
      <c r="L262" t="s">
        <v>473</v>
      </c>
    </row>
    <row r="263" spans="11:17" x14ac:dyDescent="0.25">
      <c r="K263">
        <v>40950</v>
      </c>
      <c r="L263" t="s">
        <v>474</v>
      </c>
    </row>
    <row r="264" spans="11:17" x14ac:dyDescent="0.25">
      <c r="K264">
        <v>40999</v>
      </c>
      <c r="L264" t="s">
        <v>475</v>
      </c>
      <c r="P264" s="7"/>
      <c r="Q264" s="7"/>
    </row>
    <row r="265" spans="11:17" x14ac:dyDescent="0.25">
      <c r="K265">
        <v>44999</v>
      </c>
      <c r="L265" t="s">
        <v>476</v>
      </c>
    </row>
    <row r="266" spans="11:17" x14ac:dyDescent="0.25">
      <c r="K266">
        <v>45000</v>
      </c>
      <c r="L266" t="s">
        <v>477</v>
      </c>
      <c r="P266" s="7"/>
      <c r="Q266" s="7"/>
    </row>
    <row r="267" spans="11:17" x14ac:dyDescent="0.25">
      <c r="K267">
        <v>45001</v>
      </c>
      <c r="L267" t="s">
        <v>478</v>
      </c>
    </row>
    <row r="268" spans="11:17" x14ac:dyDescent="0.25">
      <c r="K268">
        <v>45002</v>
      </c>
      <c r="L268" t="s">
        <v>479</v>
      </c>
    </row>
    <row r="269" spans="11:17" x14ac:dyDescent="0.25">
      <c r="K269">
        <v>45070</v>
      </c>
      <c r="L269" t="s">
        <v>480</v>
      </c>
    </row>
    <row r="270" spans="11:17" x14ac:dyDescent="0.25">
      <c r="K270">
        <v>45072</v>
      </c>
      <c r="L270" t="s">
        <v>481</v>
      </c>
    </row>
    <row r="271" spans="11:17" x14ac:dyDescent="0.25">
      <c r="K271">
        <v>45073</v>
      </c>
      <c r="L271" t="s">
        <v>482</v>
      </c>
      <c r="P271" s="7"/>
      <c r="Q271" s="7"/>
    </row>
    <row r="272" spans="11:17" x14ac:dyDescent="0.25">
      <c r="K272">
        <v>45100</v>
      </c>
      <c r="L272" t="s">
        <v>483</v>
      </c>
      <c r="P272" s="7"/>
      <c r="Q272" s="7"/>
    </row>
    <row r="273" spans="11:17" x14ac:dyDescent="0.25">
      <c r="K273">
        <v>45101</v>
      </c>
      <c r="L273" t="s">
        <v>484</v>
      </c>
    </row>
    <row r="274" spans="11:17" x14ac:dyDescent="0.25">
      <c r="K274">
        <v>45102</v>
      </c>
      <c r="L274" t="s">
        <v>485</v>
      </c>
    </row>
    <row r="275" spans="11:17" x14ac:dyDescent="0.25">
      <c r="K275">
        <v>45180</v>
      </c>
      <c r="L275" t="s">
        <v>486</v>
      </c>
    </row>
    <row r="276" spans="11:17" x14ac:dyDescent="0.25">
      <c r="K276">
        <v>45200</v>
      </c>
      <c r="L276" t="s">
        <v>487</v>
      </c>
      <c r="P276" s="7"/>
      <c r="Q276" s="7"/>
    </row>
    <row r="277" spans="11:17" x14ac:dyDescent="0.25">
      <c r="K277">
        <v>45300</v>
      </c>
      <c r="L277" t="s">
        <v>488</v>
      </c>
    </row>
    <row r="278" spans="11:17" x14ac:dyDescent="0.25">
      <c r="K278">
        <v>45400</v>
      </c>
      <c r="L278" t="s">
        <v>489</v>
      </c>
    </row>
    <row r="279" spans="11:17" x14ac:dyDescent="0.25">
      <c r="K279">
        <v>45410</v>
      </c>
      <c r="L279" t="s">
        <v>490</v>
      </c>
    </row>
    <row r="280" spans="11:17" x14ac:dyDescent="0.25">
      <c r="K280">
        <v>45500</v>
      </c>
      <c r="L280" t="s">
        <v>491</v>
      </c>
    </row>
    <row r="281" spans="11:17" x14ac:dyDescent="0.25">
      <c r="K281">
        <v>45550</v>
      </c>
      <c r="L281" t="s">
        <v>492</v>
      </c>
    </row>
    <row r="282" spans="11:17" x14ac:dyDescent="0.25">
      <c r="K282">
        <v>45600</v>
      </c>
      <c r="L282" t="s">
        <v>493</v>
      </c>
      <c r="P282" s="7"/>
      <c r="Q282" s="7"/>
    </row>
    <row r="283" spans="11:17" x14ac:dyDescent="0.25">
      <c r="K283">
        <v>45610</v>
      </c>
      <c r="L283" t="s">
        <v>494</v>
      </c>
    </row>
    <row r="284" spans="11:17" x14ac:dyDescent="0.25">
      <c r="K284">
        <v>45620</v>
      </c>
      <c r="L284" t="s">
        <v>495</v>
      </c>
    </row>
    <row r="285" spans="11:17" x14ac:dyDescent="0.25">
      <c r="K285">
        <v>45630</v>
      </c>
      <c r="L285" t="s">
        <v>496</v>
      </c>
      <c r="P285" s="7"/>
      <c r="Q285" s="7"/>
    </row>
    <row r="286" spans="11:17" x14ac:dyDescent="0.25">
      <c r="K286">
        <v>45640</v>
      </c>
      <c r="L286" t="s">
        <v>497</v>
      </c>
      <c r="P286" s="7"/>
      <c r="Q286" s="7"/>
    </row>
    <row r="287" spans="11:17" x14ac:dyDescent="0.25">
      <c r="K287">
        <v>45901</v>
      </c>
      <c r="L287" t="s">
        <v>498</v>
      </c>
    </row>
    <row r="288" spans="11:17" x14ac:dyDescent="0.25">
      <c r="K288">
        <v>45902</v>
      </c>
      <c r="L288" t="s">
        <v>499</v>
      </c>
    </row>
    <row r="289" spans="11:17" x14ac:dyDescent="0.25">
      <c r="K289">
        <v>45903</v>
      </c>
      <c r="L289" t="s">
        <v>500</v>
      </c>
    </row>
    <row r="290" spans="11:17" x14ac:dyDescent="0.25">
      <c r="K290">
        <v>45904</v>
      </c>
      <c r="L290" t="s">
        <v>501</v>
      </c>
    </row>
    <row r="291" spans="11:17" x14ac:dyDescent="0.25">
      <c r="K291">
        <v>45905</v>
      </c>
      <c r="L291" t="s">
        <v>502</v>
      </c>
    </row>
    <row r="292" spans="11:17" x14ac:dyDescent="0.25">
      <c r="K292">
        <v>45906</v>
      </c>
      <c r="L292" t="s">
        <v>503</v>
      </c>
    </row>
    <row r="293" spans="11:17" x14ac:dyDescent="0.25">
      <c r="K293">
        <v>45907</v>
      </c>
      <c r="L293" t="s">
        <v>504</v>
      </c>
    </row>
    <row r="294" spans="11:17" x14ac:dyDescent="0.25">
      <c r="K294">
        <v>45950</v>
      </c>
      <c r="L294" t="s">
        <v>505</v>
      </c>
      <c r="P294" s="7"/>
      <c r="Q294" s="7"/>
    </row>
    <row r="295" spans="11:17" x14ac:dyDescent="0.25">
      <c r="K295">
        <v>45955</v>
      </c>
      <c r="L295" t="s">
        <v>506</v>
      </c>
      <c r="P295" s="7"/>
      <c r="Q295" s="7"/>
    </row>
    <row r="296" spans="11:17" x14ac:dyDescent="0.25">
      <c r="K296">
        <v>45957</v>
      </c>
      <c r="L296" t="s">
        <v>507</v>
      </c>
    </row>
    <row r="297" spans="11:17" x14ac:dyDescent="0.25">
      <c r="K297">
        <v>45958</v>
      </c>
      <c r="L297" t="s">
        <v>508</v>
      </c>
      <c r="P297" s="7"/>
      <c r="Q297" s="7"/>
    </row>
    <row r="298" spans="11:17" x14ac:dyDescent="0.25">
      <c r="K298">
        <v>45959</v>
      </c>
      <c r="L298" t="s">
        <v>509</v>
      </c>
    </row>
    <row r="299" spans="11:17" x14ac:dyDescent="0.25">
      <c r="K299">
        <v>45960</v>
      </c>
      <c r="L299" t="s">
        <v>510</v>
      </c>
    </row>
    <row r="300" spans="11:17" x14ac:dyDescent="0.25">
      <c r="K300">
        <v>45961</v>
      </c>
      <c r="L300" t="s">
        <v>511</v>
      </c>
    </row>
    <row r="301" spans="11:17" x14ac:dyDescent="0.25">
      <c r="K301">
        <v>45962</v>
      </c>
      <c r="L301" t="s">
        <v>512</v>
      </c>
    </row>
    <row r="302" spans="11:17" x14ac:dyDescent="0.25">
      <c r="K302">
        <v>45963</v>
      </c>
      <c r="L302" t="s">
        <v>513</v>
      </c>
    </row>
    <row r="303" spans="11:17" x14ac:dyDescent="0.25">
      <c r="K303">
        <v>45964</v>
      </c>
      <c r="L303" t="s">
        <v>514</v>
      </c>
    </row>
    <row r="304" spans="11:17" x14ac:dyDescent="0.25">
      <c r="K304">
        <v>46000</v>
      </c>
      <c r="L304" t="s">
        <v>515</v>
      </c>
    </row>
    <row r="305" spans="11:17" x14ac:dyDescent="0.25">
      <c r="K305">
        <v>46100</v>
      </c>
      <c r="L305" t="s">
        <v>516</v>
      </c>
    </row>
    <row r="306" spans="11:17" x14ac:dyDescent="0.25">
      <c r="K306">
        <v>49999</v>
      </c>
      <c r="L306" t="s">
        <v>517</v>
      </c>
      <c r="P306" s="7"/>
      <c r="Q306" s="7"/>
    </row>
    <row r="307" spans="11:17" x14ac:dyDescent="0.25">
      <c r="K307">
        <v>50000</v>
      </c>
      <c r="L307" t="s">
        <v>518</v>
      </c>
    </row>
    <row r="308" spans="11:17" x14ac:dyDescent="0.25">
      <c r="K308">
        <v>50010</v>
      </c>
      <c r="L308" t="s">
        <v>519</v>
      </c>
      <c r="P308" s="7"/>
      <c r="Q308" s="7"/>
    </row>
    <row r="309" spans="11:17" x14ac:dyDescent="0.25">
      <c r="K309">
        <v>50011</v>
      </c>
      <c r="L309" t="s">
        <v>520</v>
      </c>
    </row>
    <row r="310" spans="11:17" x14ac:dyDescent="0.25">
      <c r="K310">
        <v>50012</v>
      </c>
      <c r="L310" t="s">
        <v>521</v>
      </c>
      <c r="P310" s="7"/>
      <c r="Q310" s="7"/>
    </row>
    <row r="311" spans="11:17" x14ac:dyDescent="0.25">
      <c r="K311">
        <v>50013</v>
      </c>
      <c r="L311" t="s">
        <v>522</v>
      </c>
    </row>
    <row r="312" spans="11:17" x14ac:dyDescent="0.25">
      <c r="K312">
        <v>50014</v>
      </c>
      <c r="L312" t="s">
        <v>523</v>
      </c>
    </row>
    <row r="313" spans="11:17" x14ac:dyDescent="0.25">
      <c r="K313">
        <v>50015</v>
      </c>
      <c r="L313" t="s">
        <v>524</v>
      </c>
    </row>
    <row r="314" spans="11:17" x14ac:dyDescent="0.25">
      <c r="K314">
        <v>50016</v>
      </c>
      <c r="L314" t="s">
        <v>525</v>
      </c>
    </row>
    <row r="315" spans="11:17" x14ac:dyDescent="0.25">
      <c r="K315">
        <v>50020</v>
      </c>
      <c r="L315" t="s">
        <v>526</v>
      </c>
      <c r="P315" s="7"/>
      <c r="Q315" s="7"/>
    </row>
    <row r="316" spans="11:17" x14ac:dyDescent="0.25">
      <c r="K316">
        <v>50030</v>
      </c>
      <c r="L316" t="s">
        <v>527</v>
      </c>
    </row>
    <row r="317" spans="11:17" x14ac:dyDescent="0.25">
      <c r="K317">
        <v>50040</v>
      </c>
      <c r="L317" t="s">
        <v>528</v>
      </c>
    </row>
    <row r="318" spans="11:17" x14ac:dyDescent="0.25">
      <c r="K318">
        <v>50050</v>
      </c>
      <c r="L318" t="s">
        <v>529</v>
      </c>
      <c r="P318" s="7"/>
      <c r="Q318" s="7"/>
    </row>
    <row r="319" spans="11:17" x14ac:dyDescent="0.25">
      <c r="K319">
        <v>50060</v>
      </c>
      <c r="L319" t="s">
        <v>530</v>
      </c>
      <c r="P319" s="7"/>
      <c r="Q319" s="7"/>
    </row>
    <row r="320" spans="11:17" x14ac:dyDescent="0.25">
      <c r="K320">
        <v>50065</v>
      </c>
      <c r="L320" t="s">
        <v>531</v>
      </c>
      <c r="P320" s="7"/>
      <c r="Q320" s="7"/>
    </row>
    <row r="321" spans="11:17" x14ac:dyDescent="0.25">
      <c r="K321">
        <v>50070</v>
      </c>
      <c r="L321" t="s">
        <v>532</v>
      </c>
      <c r="P321" s="7"/>
      <c r="Q321" s="7"/>
    </row>
    <row r="322" spans="11:17" x14ac:dyDescent="0.25">
      <c r="K322">
        <v>50080</v>
      </c>
      <c r="L322" t="s">
        <v>533</v>
      </c>
    </row>
    <row r="323" spans="11:17" x14ac:dyDescent="0.25">
      <c r="K323">
        <v>50085</v>
      </c>
      <c r="L323" t="s">
        <v>534</v>
      </c>
    </row>
    <row r="324" spans="11:17" x14ac:dyDescent="0.25">
      <c r="K324">
        <v>50100</v>
      </c>
      <c r="L324" t="s">
        <v>535</v>
      </c>
    </row>
    <row r="325" spans="11:17" x14ac:dyDescent="0.25">
      <c r="K325">
        <v>50101</v>
      </c>
      <c r="L325" t="s">
        <v>536</v>
      </c>
    </row>
    <row r="326" spans="11:17" x14ac:dyDescent="0.25">
      <c r="K326">
        <v>50110</v>
      </c>
      <c r="L326" t="s">
        <v>537</v>
      </c>
    </row>
    <row r="327" spans="11:17" x14ac:dyDescent="0.25">
      <c r="K327">
        <v>50120</v>
      </c>
      <c r="L327" t="s">
        <v>538</v>
      </c>
      <c r="P327" s="7"/>
      <c r="Q327" s="7"/>
    </row>
    <row r="328" spans="11:17" x14ac:dyDescent="0.25">
      <c r="K328">
        <v>50145</v>
      </c>
      <c r="L328" t="s">
        <v>539</v>
      </c>
    </row>
    <row r="329" spans="11:17" x14ac:dyDescent="0.25">
      <c r="K329">
        <v>50146</v>
      </c>
      <c r="L329" t="s">
        <v>540</v>
      </c>
    </row>
    <row r="330" spans="11:17" x14ac:dyDescent="0.25">
      <c r="K330">
        <v>50147</v>
      </c>
      <c r="L330" t="s">
        <v>541</v>
      </c>
    </row>
    <row r="331" spans="11:17" x14ac:dyDescent="0.25">
      <c r="K331">
        <v>50150</v>
      </c>
      <c r="L331" t="s">
        <v>542</v>
      </c>
      <c r="P331" s="7"/>
      <c r="Q331" s="7"/>
    </row>
    <row r="332" spans="11:17" x14ac:dyDescent="0.25">
      <c r="K332">
        <v>50160</v>
      </c>
      <c r="L332" t="s">
        <v>543</v>
      </c>
      <c r="P332" s="7"/>
      <c r="Q332" s="7"/>
    </row>
    <row r="333" spans="11:17" x14ac:dyDescent="0.25">
      <c r="K333">
        <v>50170</v>
      </c>
      <c r="L333" t="s">
        <v>544</v>
      </c>
    </row>
    <row r="334" spans="11:17" x14ac:dyDescent="0.25">
      <c r="K334">
        <v>50195</v>
      </c>
      <c r="L334" t="s">
        <v>545</v>
      </c>
    </row>
    <row r="335" spans="11:17" x14ac:dyDescent="0.25">
      <c r="K335">
        <v>50200</v>
      </c>
      <c r="L335" t="s">
        <v>97</v>
      </c>
      <c r="P335" s="7"/>
      <c r="Q335" s="7"/>
    </row>
    <row r="336" spans="11:17" x14ac:dyDescent="0.25">
      <c r="K336">
        <v>50210</v>
      </c>
      <c r="L336" t="s">
        <v>546</v>
      </c>
      <c r="P336" s="7"/>
      <c r="Q336" s="7"/>
    </row>
    <row r="337" spans="11:17" x14ac:dyDescent="0.25">
      <c r="K337">
        <v>50211</v>
      </c>
      <c r="L337" t="s">
        <v>547</v>
      </c>
    </row>
    <row r="338" spans="11:17" x14ac:dyDescent="0.25">
      <c r="K338">
        <v>50220</v>
      </c>
      <c r="L338" t="s">
        <v>548</v>
      </c>
      <c r="P338" s="7"/>
      <c r="Q338" s="7"/>
    </row>
    <row r="339" spans="11:17" x14ac:dyDescent="0.25">
      <c r="K339">
        <v>50221</v>
      </c>
      <c r="L339" t="s">
        <v>549</v>
      </c>
      <c r="P339" s="7"/>
      <c r="Q339" s="7"/>
    </row>
    <row r="340" spans="11:17" x14ac:dyDescent="0.25">
      <c r="K340">
        <v>50222</v>
      </c>
      <c r="L340" t="s">
        <v>550</v>
      </c>
      <c r="P340" s="7"/>
      <c r="Q340" s="7"/>
    </row>
    <row r="341" spans="11:17" x14ac:dyDescent="0.25">
      <c r="K341">
        <v>50230</v>
      </c>
      <c r="L341" t="s">
        <v>551</v>
      </c>
      <c r="P341" s="7"/>
      <c r="Q341" s="7"/>
    </row>
    <row r="342" spans="11:17" x14ac:dyDescent="0.25">
      <c r="K342">
        <v>50231</v>
      </c>
      <c r="L342" t="s">
        <v>552</v>
      </c>
    </row>
    <row r="343" spans="11:17" x14ac:dyDescent="0.25">
      <c r="K343">
        <v>50232</v>
      </c>
      <c r="L343" t="s">
        <v>553</v>
      </c>
      <c r="P343" s="7"/>
      <c r="Q343" s="7"/>
    </row>
    <row r="344" spans="11:17" x14ac:dyDescent="0.25">
      <c r="K344">
        <v>50234</v>
      </c>
      <c r="L344" t="s">
        <v>554</v>
      </c>
    </row>
    <row r="345" spans="11:17" x14ac:dyDescent="0.25">
      <c r="K345">
        <v>50235</v>
      </c>
      <c r="L345" t="s">
        <v>555</v>
      </c>
    </row>
    <row r="346" spans="11:17" x14ac:dyDescent="0.25">
      <c r="K346">
        <v>50240</v>
      </c>
      <c r="L346" t="s">
        <v>556</v>
      </c>
      <c r="P346" s="7"/>
      <c r="Q346" s="7"/>
    </row>
    <row r="347" spans="11:17" x14ac:dyDescent="0.25">
      <c r="K347">
        <v>50270</v>
      </c>
      <c r="L347" t="s">
        <v>557</v>
      </c>
      <c r="P347" s="7"/>
      <c r="Q347" s="7"/>
    </row>
    <row r="348" spans="11:17" x14ac:dyDescent="0.25">
      <c r="K348">
        <v>50271</v>
      </c>
      <c r="L348" t="s">
        <v>558</v>
      </c>
    </row>
    <row r="349" spans="11:17" x14ac:dyDescent="0.25">
      <c r="K349">
        <v>50272</v>
      </c>
      <c r="L349" t="s">
        <v>559</v>
      </c>
      <c r="P349" s="7"/>
      <c r="Q349" s="7"/>
    </row>
    <row r="350" spans="11:17" x14ac:dyDescent="0.25">
      <c r="K350">
        <v>50280</v>
      </c>
      <c r="L350" t="s">
        <v>560</v>
      </c>
    </row>
    <row r="351" spans="11:17" x14ac:dyDescent="0.25">
      <c r="K351">
        <v>50290</v>
      </c>
      <c r="L351" t="s">
        <v>561</v>
      </c>
      <c r="P351" s="7"/>
      <c r="Q351" s="7"/>
    </row>
    <row r="352" spans="11:17" x14ac:dyDescent="0.25">
      <c r="K352">
        <v>50310</v>
      </c>
      <c r="L352" t="s">
        <v>562</v>
      </c>
      <c r="P352" s="7"/>
      <c r="Q352" s="7"/>
    </row>
    <row r="353" spans="11:17" x14ac:dyDescent="0.25">
      <c r="K353">
        <v>50320</v>
      </c>
      <c r="L353" t="s">
        <v>563</v>
      </c>
    </row>
    <row r="354" spans="11:17" x14ac:dyDescent="0.25">
      <c r="K354">
        <v>50330</v>
      </c>
      <c r="L354" t="s">
        <v>564</v>
      </c>
      <c r="P354" s="7"/>
      <c r="Q354" s="7"/>
    </row>
    <row r="355" spans="11:17" x14ac:dyDescent="0.25">
      <c r="K355">
        <v>50340</v>
      </c>
      <c r="L355" t="s">
        <v>565</v>
      </c>
    </row>
    <row r="356" spans="11:17" x14ac:dyDescent="0.25">
      <c r="K356">
        <v>50341</v>
      </c>
      <c r="L356" t="s">
        <v>566</v>
      </c>
    </row>
    <row r="357" spans="11:17" x14ac:dyDescent="0.25">
      <c r="K357">
        <v>50345</v>
      </c>
      <c r="L357" t="s">
        <v>567</v>
      </c>
    </row>
    <row r="358" spans="11:17" x14ac:dyDescent="0.25">
      <c r="K358">
        <v>50346</v>
      </c>
      <c r="L358" t="s">
        <v>568</v>
      </c>
    </row>
    <row r="359" spans="11:17" x14ac:dyDescent="0.25">
      <c r="K359">
        <v>50350</v>
      </c>
      <c r="L359" t="s">
        <v>569</v>
      </c>
    </row>
    <row r="360" spans="11:17" x14ac:dyDescent="0.25">
      <c r="K360">
        <v>50360</v>
      </c>
      <c r="L360" t="s">
        <v>570</v>
      </c>
    </row>
    <row r="361" spans="11:17" x14ac:dyDescent="0.25">
      <c r="K361">
        <v>50370</v>
      </c>
      <c r="L361" t="s">
        <v>482</v>
      </c>
      <c r="P361" s="7"/>
      <c r="Q361" s="7"/>
    </row>
    <row r="362" spans="11:17" x14ac:dyDescent="0.25">
      <c r="K362">
        <v>50375</v>
      </c>
      <c r="L362" t="s">
        <v>571</v>
      </c>
    </row>
    <row r="363" spans="11:17" x14ac:dyDescent="0.25">
      <c r="K363">
        <v>50380</v>
      </c>
      <c r="L363" t="s">
        <v>572</v>
      </c>
    </row>
    <row r="364" spans="11:17" x14ac:dyDescent="0.25">
      <c r="K364">
        <v>50381</v>
      </c>
      <c r="L364" t="s">
        <v>573</v>
      </c>
    </row>
    <row r="365" spans="11:17" x14ac:dyDescent="0.25">
      <c r="K365">
        <v>50382</v>
      </c>
      <c r="L365" t="s">
        <v>574</v>
      </c>
    </row>
    <row r="366" spans="11:17" x14ac:dyDescent="0.25">
      <c r="K366">
        <v>50383</v>
      </c>
      <c r="L366" t="s">
        <v>575</v>
      </c>
    </row>
    <row r="367" spans="11:17" x14ac:dyDescent="0.25">
      <c r="K367">
        <v>50384</v>
      </c>
      <c r="L367" t="s">
        <v>576</v>
      </c>
    </row>
    <row r="368" spans="11:17" x14ac:dyDescent="0.25">
      <c r="K368">
        <v>50390</v>
      </c>
      <c r="L368" t="s">
        <v>577</v>
      </c>
    </row>
    <row r="369" spans="11:17" x14ac:dyDescent="0.25">
      <c r="K369">
        <v>50391</v>
      </c>
      <c r="L369" t="s">
        <v>578</v>
      </c>
    </row>
    <row r="370" spans="11:17" x14ac:dyDescent="0.25">
      <c r="K370">
        <v>50395</v>
      </c>
      <c r="L370" t="s">
        <v>579</v>
      </c>
    </row>
    <row r="371" spans="11:17" x14ac:dyDescent="0.25">
      <c r="K371">
        <v>50400</v>
      </c>
      <c r="L371" t="s">
        <v>580</v>
      </c>
    </row>
    <row r="372" spans="11:17" x14ac:dyDescent="0.25">
      <c r="K372">
        <v>50401</v>
      </c>
      <c r="L372" t="s">
        <v>581</v>
      </c>
    </row>
    <row r="373" spans="11:17" x14ac:dyDescent="0.25">
      <c r="K373">
        <v>50402</v>
      </c>
      <c r="L373" t="s">
        <v>582</v>
      </c>
    </row>
    <row r="374" spans="11:17" x14ac:dyDescent="0.25">
      <c r="K374">
        <v>50403</v>
      </c>
      <c r="L374" t="s">
        <v>583</v>
      </c>
    </row>
    <row r="375" spans="11:17" x14ac:dyDescent="0.25">
      <c r="K375">
        <v>50405</v>
      </c>
      <c r="L375" t="s">
        <v>584</v>
      </c>
    </row>
    <row r="376" spans="11:17" x14ac:dyDescent="0.25">
      <c r="K376">
        <v>50406</v>
      </c>
      <c r="L376" t="s">
        <v>585</v>
      </c>
    </row>
    <row r="377" spans="11:17" x14ac:dyDescent="0.25">
      <c r="K377">
        <v>50410</v>
      </c>
      <c r="L377" t="s">
        <v>586</v>
      </c>
      <c r="P377" s="7"/>
      <c r="Q377" s="7"/>
    </row>
    <row r="378" spans="11:17" x14ac:dyDescent="0.25">
      <c r="K378">
        <v>50411</v>
      </c>
      <c r="L378" t="s">
        <v>587</v>
      </c>
    </row>
    <row r="379" spans="11:17" x14ac:dyDescent="0.25">
      <c r="K379">
        <v>50412</v>
      </c>
      <c r="L379" t="s">
        <v>588</v>
      </c>
    </row>
    <row r="380" spans="11:17" x14ac:dyDescent="0.25">
      <c r="K380">
        <v>50413</v>
      </c>
      <c r="L380" t="s">
        <v>589</v>
      </c>
    </row>
    <row r="381" spans="11:17" x14ac:dyDescent="0.25">
      <c r="K381">
        <v>50414</v>
      </c>
      <c r="L381" t="s">
        <v>590</v>
      </c>
    </row>
    <row r="382" spans="11:17" x14ac:dyDescent="0.25">
      <c r="K382">
        <v>50415</v>
      </c>
      <c r="L382" t="s">
        <v>591</v>
      </c>
    </row>
    <row r="383" spans="11:17" x14ac:dyDescent="0.25">
      <c r="K383">
        <v>50416</v>
      </c>
      <c r="L383" t="s">
        <v>592</v>
      </c>
    </row>
    <row r="384" spans="11:17" x14ac:dyDescent="0.25">
      <c r="K384">
        <v>50417</v>
      </c>
      <c r="L384" t="s">
        <v>593</v>
      </c>
    </row>
    <row r="385" spans="11:17" x14ac:dyDescent="0.25">
      <c r="K385">
        <v>50418</v>
      </c>
      <c r="L385" t="s">
        <v>594</v>
      </c>
    </row>
    <row r="386" spans="11:17" x14ac:dyDescent="0.25">
      <c r="K386">
        <v>50419</v>
      </c>
      <c r="L386" t="s">
        <v>595</v>
      </c>
    </row>
    <row r="387" spans="11:17" x14ac:dyDescent="0.25">
      <c r="K387">
        <v>50420</v>
      </c>
      <c r="L387" t="s">
        <v>596</v>
      </c>
    </row>
    <row r="388" spans="11:17" x14ac:dyDescent="0.25">
      <c r="K388">
        <v>50421</v>
      </c>
      <c r="L388" t="s">
        <v>597</v>
      </c>
    </row>
    <row r="389" spans="11:17" x14ac:dyDescent="0.25">
      <c r="K389">
        <v>50422</v>
      </c>
      <c r="L389" t="s">
        <v>598</v>
      </c>
    </row>
    <row r="390" spans="11:17" x14ac:dyDescent="0.25">
      <c r="K390">
        <v>50423</v>
      </c>
      <c r="L390" t="s">
        <v>599</v>
      </c>
    </row>
    <row r="391" spans="11:17" x14ac:dyDescent="0.25">
      <c r="K391">
        <v>50424</v>
      </c>
      <c r="L391" t="s">
        <v>600</v>
      </c>
    </row>
    <row r="392" spans="11:17" x14ac:dyDescent="0.25">
      <c r="K392">
        <v>50425</v>
      </c>
      <c r="L392" t="s">
        <v>601</v>
      </c>
    </row>
    <row r="393" spans="11:17" x14ac:dyDescent="0.25">
      <c r="K393">
        <v>50426</v>
      </c>
      <c r="L393" t="s">
        <v>602</v>
      </c>
    </row>
    <row r="394" spans="11:17" x14ac:dyDescent="0.25">
      <c r="K394">
        <v>50427</v>
      </c>
      <c r="L394" t="s">
        <v>603</v>
      </c>
    </row>
    <row r="395" spans="11:17" x14ac:dyDescent="0.25">
      <c r="K395">
        <v>50428</v>
      </c>
      <c r="L395" t="s">
        <v>604</v>
      </c>
    </row>
    <row r="396" spans="11:17" x14ac:dyDescent="0.25">
      <c r="K396">
        <v>50429</v>
      </c>
      <c r="L396" t="s">
        <v>605</v>
      </c>
    </row>
    <row r="397" spans="11:17" x14ac:dyDescent="0.25">
      <c r="K397">
        <v>50430</v>
      </c>
      <c r="L397" t="s">
        <v>606</v>
      </c>
      <c r="P397" s="7"/>
      <c r="Q397" s="7"/>
    </row>
    <row r="398" spans="11:17" x14ac:dyDescent="0.25">
      <c r="K398">
        <v>50440</v>
      </c>
      <c r="L398" t="s">
        <v>607</v>
      </c>
      <c r="P398" s="7"/>
      <c r="Q398" s="7"/>
    </row>
    <row r="399" spans="11:17" x14ac:dyDescent="0.25">
      <c r="K399">
        <v>50450</v>
      </c>
      <c r="L399" t="s">
        <v>608</v>
      </c>
    </row>
    <row r="400" spans="11:17" x14ac:dyDescent="0.25">
      <c r="K400">
        <v>50452</v>
      </c>
      <c r="L400" t="s">
        <v>609</v>
      </c>
    </row>
    <row r="401" spans="11:17" x14ac:dyDescent="0.25">
      <c r="K401">
        <v>50453</v>
      </c>
      <c r="L401" t="s">
        <v>610</v>
      </c>
    </row>
    <row r="402" spans="11:17" x14ac:dyDescent="0.25">
      <c r="K402">
        <v>50455</v>
      </c>
      <c r="L402" t="s">
        <v>611</v>
      </c>
    </row>
    <row r="403" spans="11:17" x14ac:dyDescent="0.25">
      <c r="K403">
        <v>50460</v>
      </c>
      <c r="L403" t="s">
        <v>612</v>
      </c>
    </row>
    <row r="404" spans="11:17" x14ac:dyDescent="0.25">
      <c r="K404">
        <v>50464</v>
      </c>
      <c r="L404" t="s">
        <v>613</v>
      </c>
    </row>
    <row r="405" spans="11:17" x14ac:dyDescent="0.25">
      <c r="K405">
        <v>50468</v>
      </c>
      <c r="L405" t="s">
        <v>614</v>
      </c>
    </row>
    <row r="406" spans="11:17" x14ac:dyDescent="0.25">
      <c r="K406">
        <v>50500</v>
      </c>
      <c r="L406" t="s">
        <v>615</v>
      </c>
    </row>
    <row r="407" spans="11:17" x14ac:dyDescent="0.25">
      <c r="K407">
        <v>50600</v>
      </c>
      <c r="L407" t="s">
        <v>616</v>
      </c>
    </row>
    <row r="408" spans="11:17" x14ac:dyDescent="0.25">
      <c r="K408">
        <v>50601</v>
      </c>
      <c r="L408" t="s">
        <v>617</v>
      </c>
      <c r="P408" s="7"/>
      <c r="Q408" s="7"/>
    </row>
    <row r="409" spans="11:17" x14ac:dyDescent="0.25">
      <c r="K409">
        <v>50700</v>
      </c>
      <c r="L409" t="s">
        <v>618</v>
      </c>
    </row>
    <row r="410" spans="11:17" x14ac:dyDescent="0.25">
      <c r="K410">
        <v>50955</v>
      </c>
      <c r="L410" t="s">
        <v>619</v>
      </c>
    </row>
    <row r="411" spans="11:17" x14ac:dyDescent="0.25">
      <c r="K411">
        <v>51100</v>
      </c>
      <c r="L411" t="s">
        <v>620</v>
      </c>
      <c r="P411" s="7"/>
      <c r="Q411" s="7"/>
    </row>
    <row r="412" spans="11:17" x14ac:dyDescent="0.25">
      <c r="K412">
        <v>59999</v>
      </c>
      <c r="L412" t="s">
        <v>621</v>
      </c>
      <c r="P412" s="7"/>
      <c r="Q412" s="7"/>
    </row>
    <row r="413" spans="11:17" x14ac:dyDescent="0.25">
      <c r="K413">
        <v>60000</v>
      </c>
      <c r="L413" t="s">
        <v>622</v>
      </c>
    </row>
    <row r="414" spans="11:17" x14ac:dyDescent="0.25">
      <c r="K414">
        <v>60170</v>
      </c>
      <c r="L414" t="s">
        <v>623</v>
      </c>
    </row>
    <row r="415" spans="11:17" x14ac:dyDescent="0.25">
      <c r="K415">
        <v>60400</v>
      </c>
      <c r="L415" t="s">
        <v>624</v>
      </c>
      <c r="P415" s="7"/>
      <c r="Q415" s="7"/>
    </row>
    <row r="416" spans="11:17" x14ac:dyDescent="0.25">
      <c r="K416">
        <v>60452</v>
      </c>
      <c r="L416" t="s">
        <v>625</v>
      </c>
    </row>
    <row r="417" spans="11:17" x14ac:dyDescent="0.25">
      <c r="K417">
        <v>60453</v>
      </c>
      <c r="L417" t="s">
        <v>626</v>
      </c>
    </row>
    <row r="418" spans="11:17" x14ac:dyDescent="0.25">
      <c r="K418">
        <v>60465</v>
      </c>
      <c r="L418" t="s">
        <v>627</v>
      </c>
    </row>
    <row r="419" spans="11:17" x14ac:dyDescent="0.25">
      <c r="K419">
        <v>60470</v>
      </c>
      <c r="L419" t="s">
        <v>628</v>
      </c>
    </row>
    <row r="420" spans="11:17" x14ac:dyDescent="0.25">
      <c r="K420">
        <v>60471</v>
      </c>
      <c r="L420" t="s">
        <v>629</v>
      </c>
    </row>
    <row r="421" spans="11:17" x14ac:dyDescent="0.25">
      <c r="K421">
        <v>60472</v>
      </c>
      <c r="L421" t="s">
        <v>630</v>
      </c>
    </row>
    <row r="422" spans="11:17" x14ac:dyDescent="0.25">
      <c r="K422">
        <v>60473</v>
      </c>
      <c r="L422" t="s">
        <v>631</v>
      </c>
      <c r="P422" s="7"/>
      <c r="Q422" s="7"/>
    </row>
    <row r="423" spans="11:17" x14ac:dyDescent="0.25">
      <c r="K423">
        <v>60474</v>
      </c>
      <c r="L423" t="s">
        <v>632</v>
      </c>
    </row>
    <row r="424" spans="11:17" x14ac:dyDescent="0.25">
      <c r="K424">
        <v>60499</v>
      </c>
      <c r="L424" t="s">
        <v>633</v>
      </c>
    </row>
    <row r="425" spans="11:17" x14ac:dyDescent="0.25">
      <c r="K425">
        <v>60500</v>
      </c>
      <c r="L425" t="s">
        <v>634</v>
      </c>
    </row>
    <row r="426" spans="11:17" x14ac:dyDescent="0.25">
      <c r="K426">
        <v>60501</v>
      </c>
      <c r="L426" t="s">
        <v>635</v>
      </c>
    </row>
    <row r="427" spans="11:17" x14ac:dyDescent="0.25">
      <c r="K427">
        <v>60502</v>
      </c>
      <c r="L427" t="s">
        <v>636</v>
      </c>
    </row>
    <row r="428" spans="11:17" x14ac:dyDescent="0.25">
      <c r="K428">
        <v>60503</v>
      </c>
      <c r="L428" t="s">
        <v>637</v>
      </c>
    </row>
    <row r="429" spans="11:17" x14ac:dyDescent="0.25">
      <c r="K429">
        <v>60504</v>
      </c>
      <c r="L429" t="s">
        <v>638</v>
      </c>
      <c r="P429" s="7"/>
      <c r="Q429" s="7"/>
    </row>
    <row r="430" spans="11:17" x14ac:dyDescent="0.25">
      <c r="K430">
        <v>60505</v>
      </c>
      <c r="L430" t="s">
        <v>639</v>
      </c>
    </row>
    <row r="431" spans="11:17" x14ac:dyDescent="0.25">
      <c r="K431">
        <v>60510</v>
      </c>
      <c r="L431" t="s">
        <v>640</v>
      </c>
      <c r="P431" s="7"/>
      <c r="Q431" s="7"/>
    </row>
    <row r="432" spans="11:17" x14ac:dyDescent="0.25">
      <c r="K432">
        <v>60520</v>
      </c>
      <c r="L432" t="s">
        <v>641</v>
      </c>
    </row>
    <row r="433" spans="11:17" x14ac:dyDescent="0.25">
      <c r="K433">
        <v>60530</v>
      </c>
      <c r="L433" t="s">
        <v>642</v>
      </c>
    </row>
    <row r="434" spans="11:17" x14ac:dyDescent="0.25">
      <c r="K434">
        <v>60535</v>
      </c>
      <c r="L434" t="s">
        <v>643</v>
      </c>
    </row>
    <row r="435" spans="11:17" x14ac:dyDescent="0.25">
      <c r="K435">
        <v>60550</v>
      </c>
      <c r="L435" t="s">
        <v>644</v>
      </c>
    </row>
    <row r="436" spans="11:17" x14ac:dyDescent="0.25">
      <c r="K436">
        <v>60560</v>
      </c>
      <c r="L436" t="s">
        <v>645</v>
      </c>
    </row>
    <row r="437" spans="11:17" x14ac:dyDescent="0.25">
      <c r="K437">
        <v>60600</v>
      </c>
      <c r="L437" t="s">
        <v>646</v>
      </c>
      <c r="P437" s="7"/>
      <c r="Q437" s="7"/>
    </row>
    <row r="438" spans="11:17" x14ac:dyDescent="0.25">
      <c r="K438">
        <v>60610</v>
      </c>
      <c r="L438" t="s">
        <v>647</v>
      </c>
      <c r="P438" s="7"/>
      <c r="Q438" s="7"/>
    </row>
    <row r="439" spans="11:17" x14ac:dyDescent="0.25">
      <c r="K439">
        <v>60611</v>
      </c>
      <c r="L439" t="s">
        <v>648</v>
      </c>
      <c r="P439" s="7"/>
      <c r="Q439" s="7"/>
    </row>
    <row r="440" spans="11:17" x14ac:dyDescent="0.25">
      <c r="K440">
        <v>60699</v>
      </c>
      <c r="L440" t="s">
        <v>649</v>
      </c>
    </row>
    <row r="441" spans="11:17" x14ac:dyDescent="0.25">
      <c r="K441">
        <v>60700</v>
      </c>
      <c r="L441" t="s">
        <v>650</v>
      </c>
      <c r="P441" s="7"/>
      <c r="Q441" s="7"/>
    </row>
    <row r="442" spans="11:17" x14ac:dyDescent="0.25">
      <c r="K442">
        <v>60701</v>
      </c>
      <c r="L442" t="s">
        <v>651</v>
      </c>
    </row>
    <row r="443" spans="11:17" x14ac:dyDescent="0.25">
      <c r="K443">
        <v>60702</v>
      </c>
      <c r="L443" t="s">
        <v>652</v>
      </c>
    </row>
    <row r="444" spans="11:17" x14ac:dyDescent="0.25">
      <c r="K444">
        <v>60703</v>
      </c>
      <c r="L444" t="s">
        <v>653</v>
      </c>
      <c r="P444" s="7"/>
      <c r="Q444" s="7"/>
    </row>
    <row r="445" spans="11:17" x14ac:dyDescent="0.25">
      <c r="K445">
        <v>69999</v>
      </c>
      <c r="L445" t="s">
        <v>654</v>
      </c>
      <c r="P445" s="7"/>
      <c r="Q445" s="7"/>
    </row>
    <row r="446" spans="11:17" x14ac:dyDescent="0.25">
      <c r="K446">
        <v>99991</v>
      </c>
      <c r="L446" t="s">
        <v>655</v>
      </c>
    </row>
    <row r="447" spans="11:17" x14ac:dyDescent="0.25">
      <c r="K447">
        <v>99992</v>
      </c>
      <c r="L447" t="s">
        <v>656</v>
      </c>
    </row>
    <row r="448" spans="11:17" x14ac:dyDescent="0.25">
      <c r="K448">
        <v>99993</v>
      </c>
      <c r="L448" t="s">
        <v>657</v>
      </c>
    </row>
    <row r="449" spans="11:12" x14ac:dyDescent="0.25">
      <c r="K449">
        <v>99994</v>
      </c>
      <c r="L449" t="s">
        <v>658</v>
      </c>
    </row>
    <row r="450" spans="11:12" x14ac:dyDescent="0.25">
      <c r="K450">
        <v>99998</v>
      </c>
      <c r="L450" t="s">
        <v>659</v>
      </c>
    </row>
    <row r="451" spans="11:12" x14ac:dyDescent="0.25">
      <c r="K451">
        <v>99999</v>
      </c>
      <c r="L451" t="s">
        <v>660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I1115"/>
  <sheetViews>
    <sheetView workbookViewId="0">
      <pane ySplit="1" topLeftCell="A13" activePane="bottomLeft" state="frozen"/>
      <selection pane="bottomLeft" activeCell="A13" sqref="A13:C13"/>
    </sheetView>
  </sheetViews>
  <sheetFormatPr defaultRowHeight="12.75" x14ac:dyDescent="0.2"/>
  <cols>
    <col min="1" max="1" width="18.85546875" style="42" bestFit="1" customWidth="1"/>
    <col min="2" max="2" width="19.42578125" style="42" bestFit="1" customWidth="1"/>
    <col min="3" max="3" width="9.42578125" style="42" bestFit="1" customWidth="1"/>
    <col min="4" max="4" width="11.140625" style="42" bestFit="1" customWidth="1"/>
    <col min="5" max="5" width="10.42578125" style="42" bestFit="1" customWidth="1"/>
    <col min="6" max="6" width="10.28515625" style="42" bestFit="1" customWidth="1"/>
    <col min="7" max="7" width="15.28515625" style="42" bestFit="1" customWidth="1"/>
    <col min="8" max="8" width="19" style="42" bestFit="1" customWidth="1"/>
    <col min="9" max="9" width="15.7109375" style="42" bestFit="1" customWidth="1"/>
    <col min="10" max="10" width="10.5703125" style="42" bestFit="1" customWidth="1"/>
    <col min="11" max="11" width="16.140625" style="42" bestFit="1" customWidth="1"/>
    <col min="12" max="12" width="15.140625" style="42" bestFit="1" customWidth="1"/>
    <col min="13" max="13" width="10.5703125" style="42" bestFit="1" customWidth="1"/>
    <col min="14" max="14" width="10.140625" style="42" bestFit="1" customWidth="1"/>
    <col min="15" max="15" width="19.7109375" style="42" bestFit="1" customWidth="1"/>
    <col min="16" max="16" width="20.42578125" style="42" bestFit="1" customWidth="1"/>
    <col min="17" max="17" width="21.140625" style="42" bestFit="1" customWidth="1"/>
    <col min="18" max="18" width="21.85546875" style="42" bestFit="1" customWidth="1"/>
    <col min="19" max="19" width="18.7109375" style="42" bestFit="1" customWidth="1"/>
    <col min="20" max="20" width="19.5703125" style="42" bestFit="1" customWidth="1"/>
    <col min="21" max="21" width="10.5703125" style="42" bestFit="1" customWidth="1"/>
    <col min="22" max="23" width="12.140625" style="42" bestFit="1" customWidth="1"/>
    <col min="24" max="24" width="68.5703125" style="42" customWidth="1"/>
    <col min="25" max="25" width="30.42578125" style="42" bestFit="1" customWidth="1"/>
    <col min="26" max="26" width="10.42578125" style="42" bestFit="1" customWidth="1"/>
    <col min="27" max="27" width="26.28515625" style="42" bestFit="1" customWidth="1"/>
    <col min="28" max="28" width="7.5703125" style="42" customWidth="1"/>
    <col min="29" max="29" width="36.5703125" style="42" bestFit="1" customWidth="1"/>
    <col min="30" max="30" width="16.28515625" style="42" bestFit="1" customWidth="1"/>
    <col min="31" max="31" width="26.140625" style="42" bestFit="1" customWidth="1"/>
    <col min="32" max="32" width="25.28515625" style="42" bestFit="1" customWidth="1"/>
    <col min="33" max="33" width="19.5703125" style="42" bestFit="1" customWidth="1"/>
    <col min="34" max="34" width="17.7109375" style="42" bestFit="1" customWidth="1"/>
    <col min="35" max="35" width="14.42578125" style="42" bestFit="1" customWidth="1"/>
    <col min="36" max="36" width="21" style="42" bestFit="1" customWidth="1"/>
    <col min="37" max="38" width="27.42578125" style="42" bestFit="1" customWidth="1"/>
    <col min="39" max="39" width="15.85546875" style="42" bestFit="1" customWidth="1"/>
    <col min="40" max="40" width="21.42578125" style="42" bestFit="1" customWidth="1"/>
    <col min="41" max="41" width="17" style="42" bestFit="1" customWidth="1"/>
    <col min="42" max="42" width="13.5703125" style="42" bestFit="1" customWidth="1"/>
    <col min="43" max="44" width="12.5703125" style="42" bestFit="1" customWidth="1"/>
    <col min="45" max="45" width="11.7109375" style="42" bestFit="1" customWidth="1"/>
    <col min="46" max="46" width="14.5703125" style="42" bestFit="1" customWidth="1"/>
    <col min="47" max="47" width="13.5703125" style="42" bestFit="1" customWidth="1"/>
    <col min="48" max="48" width="24" style="42" bestFit="1" customWidth="1"/>
    <col min="49" max="49" width="18.42578125" style="42" bestFit="1" customWidth="1"/>
    <col min="50" max="50" width="18.5703125" style="42" bestFit="1" customWidth="1"/>
    <col min="51" max="51" width="18.7109375" style="42" bestFit="1" customWidth="1"/>
    <col min="52" max="52" width="18.5703125" style="42" bestFit="1" customWidth="1"/>
    <col min="53" max="53" width="18.85546875" style="42" bestFit="1" customWidth="1"/>
    <col min="54" max="54" width="18.5703125" style="42" bestFit="1" customWidth="1"/>
    <col min="55" max="55" width="18" style="42" bestFit="1" customWidth="1"/>
    <col min="56" max="56" width="18.85546875" style="42" bestFit="1" customWidth="1"/>
    <col min="57" max="57" width="18.7109375" style="42" bestFit="1" customWidth="1"/>
    <col min="58" max="58" width="18.28515625" style="42" bestFit="1" customWidth="1"/>
    <col min="59" max="60" width="18.5703125" style="42" bestFit="1" customWidth="1"/>
    <col min="61" max="61" width="18.7109375" style="42" bestFit="1" customWidth="1"/>
    <col min="62" max="62" width="16.140625" style="42" bestFit="1" customWidth="1"/>
    <col min="63" max="63" width="10.140625" style="42" bestFit="1" customWidth="1"/>
    <col min="64" max="16384" width="9.140625" style="42"/>
  </cols>
  <sheetData>
    <row r="1" spans="1:63" x14ac:dyDescent="0.2">
      <c r="A1" s="40" t="s">
        <v>681</v>
      </c>
      <c r="B1" s="41" t="s">
        <v>682</v>
      </c>
    </row>
    <row r="2" spans="1:63" x14ac:dyDescent="0.2">
      <c r="A2" s="40" t="s">
        <v>683</v>
      </c>
      <c r="B2" s="43" t="s">
        <v>0</v>
      </c>
    </row>
    <row r="3" spans="1:63" x14ac:dyDescent="0.2">
      <c r="A3" s="40" t="s">
        <v>684</v>
      </c>
      <c r="B3" s="43" t="s">
        <v>851</v>
      </c>
    </row>
    <row r="4" spans="1:63" x14ac:dyDescent="0.2">
      <c r="A4" s="40" t="s">
        <v>685</v>
      </c>
      <c r="B4" s="43" t="s">
        <v>1</v>
      </c>
    </row>
    <row r="5" spans="1:63" x14ac:dyDescent="0.2">
      <c r="A5" s="40" t="s">
        <v>686</v>
      </c>
      <c r="B5" s="43" t="s">
        <v>852</v>
      </c>
    </row>
    <row r="6" spans="1:63" x14ac:dyDescent="0.2">
      <c r="A6" s="40" t="s">
        <v>687</v>
      </c>
      <c r="B6" s="43" t="s">
        <v>688</v>
      </c>
    </row>
    <row r="7" spans="1:63" x14ac:dyDescent="0.2">
      <c r="A7" s="40" t="s">
        <v>689</v>
      </c>
      <c r="B7" s="43" t="s">
        <v>853</v>
      </c>
    </row>
    <row r="8" spans="1:63" x14ac:dyDescent="0.2">
      <c r="A8" s="40" t="s">
        <v>690</v>
      </c>
      <c r="B8" s="43" t="s">
        <v>3</v>
      </c>
    </row>
    <row r="9" spans="1:63" x14ac:dyDescent="0.2">
      <c r="A9" s="40" t="s">
        <v>691</v>
      </c>
      <c r="B9" s="43" t="s">
        <v>3</v>
      </c>
    </row>
    <row r="10" spans="1:63" x14ac:dyDescent="0.2">
      <c r="A10" s="40" t="s">
        <v>692</v>
      </c>
      <c r="B10" s="43" t="s">
        <v>4</v>
      </c>
    </row>
    <row r="11" spans="1:63" x14ac:dyDescent="0.2">
      <c r="A11" s="43"/>
    </row>
    <row r="12" spans="1:63" x14ac:dyDescent="0.2">
      <c r="A12" s="90" t="s">
        <v>693</v>
      </c>
      <c r="B12" s="90"/>
      <c r="C12" s="90"/>
      <c r="D12" s="90"/>
      <c r="E12" s="90"/>
      <c r="F12" s="90"/>
      <c r="G12" s="90"/>
      <c r="H12" s="90"/>
      <c r="I12" s="90"/>
      <c r="J12" s="90"/>
      <c r="K12" s="90"/>
      <c r="L12" s="90"/>
      <c r="M12" s="90"/>
      <c r="N12" s="90"/>
      <c r="O12" s="90"/>
    </row>
    <row r="13" spans="1:63" x14ac:dyDescent="0.2">
      <c r="A13" s="91" t="s">
        <v>694</v>
      </c>
      <c r="B13" s="91"/>
      <c r="C13" s="91"/>
    </row>
    <row r="14" spans="1:63" x14ac:dyDescent="0.2">
      <c r="A14" s="91" t="s">
        <v>695</v>
      </c>
      <c r="B14" s="91"/>
      <c r="C14" s="91"/>
      <c r="D14" s="91"/>
      <c r="E14" s="91"/>
      <c r="F14" s="91"/>
      <c r="G14" s="91"/>
      <c r="H14" s="91"/>
      <c r="I14" s="91"/>
      <c r="J14" s="91"/>
    </row>
    <row r="15" spans="1:63" x14ac:dyDescent="0.2">
      <c r="A15" s="43"/>
    </row>
    <row r="16" spans="1:63" x14ac:dyDescent="0.2">
      <c r="A16" s="44" t="s">
        <v>696</v>
      </c>
      <c r="B16" s="44" t="s">
        <v>697</v>
      </c>
      <c r="C16" s="44" t="s">
        <v>698</v>
      </c>
      <c r="D16" s="44" t="s">
        <v>699</v>
      </c>
      <c r="E16" s="44" t="s">
        <v>700</v>
      </c>
      <c r="F16" s="44" t="s">
        <v>701</v>
      </c>
      <c r="G16" s="44" t="s">
        <v>702</v>
      </c>
      <c r="H16" s="44" t="s">
        <v>703</v>
      </c>
      <c r="I16" s="44" t="s">
        <v>704</v>
      </c>
      <c r="J16" s="44" t="s">
        <v>705</v>
      </c>
      <c r="K16" s="44" t="s">
        <v>706</v>
      </c>
      <c r="L16" s="44" t="s">
        <v>707</v>
      </c>
      <c r="M16" s="44" t="s">
        <v>708</v>
      </c>
      <c r="N16" s="44" t="s">
        <v>709</v>
      </c>
      <c r="O16" s="44" t="s">
        <v>710</v>
      </c>
      <c r="P16" s="45" t="s">
        <v>711</v>
      </c>
      <c r="Q16" s="45" t="s">
        <v>712</v>
      </c>
      <c r="R16" s="45" t="s">
        <v>713</v>
      </c>
      <c r="S16" s="46" t="s">
        <v>714</v>
      </c>
      <c r="T16" s="46" t="s">
        <v>715</v>
      </c>
      <c r="U16" s="46" t="s">
        <v>716</v>
      </c>
      <c r="V16" s="46" t="s">
        <v>26</v>
      </c>
      <c r="W16" s="46" t="s">
        <v>717</v>
      </c>
      <c r="X16" s="46" t="s">
        <v>718</v>
      </c>
      <c r="Y16" s="46" t="s">
        <v>719</v>
      </c>
      <c r="Z16" s="46" t="s">
        <v>720</v>
      </c>
      <c r="AA16" s="46" t="s">
        <v>721</v>
      </c>
      <c r="AB16" s="46" t="s">
        <v>722</v>
      </c>
      <c r="AC16" s="46" t="s">
        <v>33</v>
      </c>
      <c r="AD16" s="46" t="s">
        <v>723</v>
      </c>
      <c r="AE16" s="46" t="s">
        <v>724</v>
      </c>
      <c r="AF16" s="46" t="s">
        <v>725</v>
      </c>
      <c r="AG16" s="46" t="s">
        <v>726</v>
      </c>
      <c r="AH16" s="46" t="s">
        <v>727</v>
      </c>
      <c r="AI16" s="46" t="s">
        <v>728</v>
      </c>
      <c r="AJ16" s="46" t="s">
        <v>729</v>
      </c>
      <c r="AK16" s="46" t="s">
        <v>730</v>
      </c>
      <c r="AL16" s="46" t="s">
        <v>731</v>
      </c>
      <c r="AM16" s="46" t="s">
        <v>732</v>
      </c>
      <c r="AN16" s="44" t="s">
        <v>733</v>
      </c>
      <c r="AO16" s="44" t="s">
        <v>734</v>
      </c>
      <c r="AP16" s="44" t="s">
        <v>735</v>
      </c>
      <c r="AQ16" s="44" t="s">
        <v>736</v>
      </c>
      <c r="AR16" s="44" t="s">
        <v>737</v>
      </c>
      <c r="AS16" s="44" t="s">
        <v>738</v>
      </c>
      <c r="AT16" s="44" t="s">
        <v>739</v>
      </c>
      <c r="AU16" s="44" t="s">
        <v>740</v>
      </c>
      <c r="AV16" s="44" t="s">
        <v>741</v>
      </c>
      <c r="AW16" s="44" t="s">
        <v>742</v>
      </c>
      <c r="AX16" s="44" t="s">
        <v>743</v>
      </c>
      <c r="AY16" s="44" t="s">
        <v>744</v>
      </c>
      <c r="AZ16" s="44" t="s">
        <v>745</v>
      </c>
      <c r="BA16" s="44" t="s">
        <v>746</v>
      </c>
      <c r="BB16" s="44" t="s">
        <v>747</v>
      </c>
      <c r="BC16" s="44" t="s">
        <v>748</v>
      </c>
      <c r="BD16" s="44" t="s">
        <v>749</v>
      </c>
      <c r="BE16" s="44" t="s">
        <v>750</v>
      </c>
      <c r="BF16" s="44" t="s">
        <v>751</v>
      </c>
      <c r="BG16" s="44" t="s">
        <v>752</v>
      </c>
      <c r="BH16" s="44" t="s">
        <v>753</v>
      </c>
      <c r="BI16" s="44" t="s">
        <v>754</v>
      </c>
      <c r="BJ16" s="44" t="s">
        <v>755</v>
      </c>
      <c r="BK16" s="44" t="s">
        <v>756</v>
      </c>
    </row>
    <row r="17" spans="1:65" s="1" customFormat="1" ht="23.25" x14ac:dyDescent="0.25">
      <c r="A17" s="56" t="s">
        <v>127</v>
      </c>
      <c r="B17" s="56" t="s">
        <v>104</v>
      </c>
      <c r="C17" s="56" t="s">
        <v>128</v>
      </c>
      <c r="D17" s="57"/>
      <c r="E17" s="57"/>
      <c r="F17" s="57"/>
      <c r="G17" s="56" t="s">
        <v>129</v>
      </c>
      <c r="H17" s="56" t="s">
        <v>130</v>
      </c>
      <c r="I17" s="56" t="s">
        <v>1015</v>
      </c>
      <c r="J17" s="57"/>
      <c r="K17" s="56" t="s">
        <v>70</v>
      </c>
      <c r="L17" s="56" t="s">
        <v>131</v>
      </c>
      <c r="M17" s="57"/>
      <c r="N17" s="57"/>
      <c r="O17" s="56" t="s">
        <v>132</v>
      </c>
      <c r="P17" s="57"/>
      <c r="Q17" s="56" t="s">
        <v>1018</v>
      </c>
      <c r="R17" s="57"/>
      <c r="S17" s="57"/>
      <c r="T17" s="56" t="s">
        <v>1330</v>
      </c>
      <c r="U17" s="56" t="s">
        <v>1331</v>
      </c>
      <c r="V17" s="56" t="s">
        <v>112</v>
      </c>
      <c r="W17" s="58">
        <v>22757</v>
      </c>
      <c r="X17" s="59" t="s">
        <v>1332</v>
      </c>
      <c r="Y17" s="56" t="s">
        <v>140</v>
      </c>
      <c r="Z17" s="56" t="s">
        <v>141</v>
      </c>
      <c r="AA17" s="56" t="s">
        <v>142</v>
      </c>
      <c r="AB17" s="56" t="s">
        <v>143</v>
      </c>
      <c r="AC17" s="56" t="s">
        <v>144</v>
      </c>
      <c r="AD17" s="57"/>
      <c r="AE17" s="56" t="s">
        <v>145</v>
      </c>
      <c r="AF17" s="56" t="s">
        <v>114</v>
      </c>
      <c r="AG17" s="56" t="s">
        <v>115</v>
      </c>
      <c r="AH17" s="56" t="s">
        <v>146</v>
      </c>
      <c r="AI17" s="56" t="s">
        <v>74</v>
      </c>
      <c r="AJ17" s="56" t="s">
        <v>147</v>
      </c>
      <c r="AK17" s="56" t="s">
        <v>148</v>
      </c>
      <c r="AL17" s="56" t="s">
        <v>148</v>
      </c>
      <c r="AM17" s="57"/>
      <c r="AN17" s="56" t="s">
        <v>75</v>
      </c>
      <c r="AO17" s="56" t="s">
        <v>3</v>
      </c>
      <c r="AP17" s="56" t="s">
        <v>3</v>
      </c>
      <c r="AQ17" s="56" t="s">
        <v>2</v>
      </c>
      <c r="AR17" s="60">
        <v>3.71</v>
      </c>
      <c r="AS17" s="60">
        <v>0</v>
      </c>
      <c r="AT17" s="58">
        <v>1</v>
      </c>
      <c r="AU17" s="58">
        <v>0</v>
      </c>
      <c r="AV17" s="60">
        <v>10800.6</v>
      </c>
      <c r="AW17" s="60">
        <v>12387.68</v>
      </c>
      <c r="AX17" s="60">
        <v>4.82</v>
      </c>
      <c r="AY17" s="60">
        <v>18581.11</v>
      </c>
      <c r="AZ17" s="60">
        <v>5959.51</v>
      </c>
      <c r="BA17" s="60">
        <v>6527.16</v>
      </c>
      <c r="BB17" s="60">
        <v>66439.56</v>
      </c>
      <c r="BC17" s="60">
        <v>10887.79</v>
      </c>
      <c r="BD17" s="60">
        <v>12387.66</v>
      </c>
      <c r="BE17" s="60">
        <v>0</v>
      </c>
      <c r="BF17" s="60">
        <v>0</v>
      </c>
      <c r="BG17" s="60">
        <v>0</v>
      </c>
      <c r="BH17" s="60">
        <v>0</v>
      </c>
      <c r="BI17" s="60">
        <v>0</v>
      </c>
      <c r="BJ17" s="60">
        <v>0</v>
      </c>
      <c r="BK17" s="60">
        <v>120782.79</v>
      </c>
      <c r="BL17" s="61">
        <v>298</v>
      </c>
      <c r="BM17" s="2" t="s">
        <v>1333</v>
      </c>
    </row>
    <row r="18" spans="1:65" s="1" customFormat="1" ht="15" x14ac:dyDescent="0.25">
      <c r="A18" s="56" t="s">
        <v>127</v>
      </c>
      <c r="B18" s="56" t="s">
        <v>104</v>
      </c>
      <c r="C18" s="56" t="s">
        <v>128</v>
      </c>
      <c r="D18" s="57"/>
      <c r="E18" s="57"/>
      <c r="F18" s="57"/>
      <c r="G18" s="56" t="s">
        <v>129</v>
      </c>
      <c r="H18" s="56" t="s">
        <v>130</v>
      </c>
      <c r="I18" s="56" t="s">
        <v>1015</v>
      </c>
      <c r="J18" s="57"/>
      <c r="K18" s="56" t="s">
        <v>70</v>
      </c>
      <c r="L18" s="56" t="s">
        <v>131</v>
      </c>
      <c r="M18" s="57"/>
      <c r="N18" s="57"/>
      <c r="O18" s="56" t="s">
        <v>132</v>
      </c>
      <c r="P18" s="57"/>
      <c r="Q18" s="56" t="s">
        <v>1018</v>
      </c>
      <c r="R18" s="57"/>
      <c r="S18" s="57"/>
      <c r="T18" s="56" t="s">
        <v>1330</v>
      </c>
      <c r="U18" s="56" t="s">
        <v>1331</v>
      </c>
      <c r="V18" s="56" t="s">
        <v>112</v>
      </c>
      <c r="W18" s="58">
        <v>22709</v>
      </c>
      <c r="X18" s="59" t="s">
        <v>1334</v>
      </c>
      <c r="Y18" s="56" t="s">
        <v>1335</v>
      </c>
      <c r="Z18" s="56" t="s">
        <v>1336</v>
      </c>
      <c r="AA18" s="56" t="s">
        <v>105</v>
      </c>
      <c r="AB18" s="56" t="s">
        <v>106</v>
      </c>
      <c r="AC18" s="56" t="s">
        <v>107</v>
      </c>
      <c r="AD18" s="57"/>
      <c r="AE18" s="56" t="s">
        <v>1337</v>
      </c>
      <c r="AF18" s="56" t="s">
        <v>114</v>
      </c>
      <c r="AG18" s="56" t="s">
        <v>115</v>
      </c>
      <c r="AH18" s="56" t="s">
        <v>1338</v>
      </c>
      <c r="AI18" s="56" t="s">
        <v>74</v>
      </c>
      <c r="AJ18" s="56" t="s">
        <v>108</v>
      </c>
      <c r="AK18" s="56" t="s">
        <v>109</v>
      </c>
      <c r="AL18" s="56" t="s">
        <v>110</v>
      </c>
      <c r="AM18" s="57"/>
      <c r="AN18" s="56" t="s">
        <v>75</v>
      </c>
      <c r="AO18" s="56" t="s">
        <v>3</v>
      </c>
      <c r="AP18" s="56" t="s">
        <v>3</v>
      </c>
      <c r="AQ18" s="56" t="s">
        <v>2</v>
      </c>
      <c r="AR18" s="60">
        <v>48.86</v>
      </c>
      <c r="AS18" s="60">
        <v>0</v>
      </c>
      <c r="AT18" s="58">
        <v>1</v>
      </c>
      <c r="AU18" s="58">
        <v>0</v>
      </c>
      <c r="AV18" s="60">
        <v>10800.6</v>
      </c>
      <c r="AW18" s="60">
        <v>12387.68</v>
      </c>
      <c r="AX18" s="60">
        <v>63.47</v>
      </c>
      <c r="AY18" s="60">
        <v>18581.11</v>
      </c>
      <c r="AZ18" s="60">
        <v>5959.51</v>
      </c>
      <c r="BA18" s="60">
        <v>6527.16</v>
      </c>
      <c r="BB18" s="60">
        <v>66439.56</v>
      </c>
      <c r="BC18" s="60">
        <v>10887.79</v>
      </c>
      <c r="BD18" s="60">
        <v>12387.66</v>
      </c>
      <c r="BE18" s="60">
        <v>0</v>
      </c>
      <c r="BF18" s="60">
        <v>0</v>
      </c>
      <c r="BG18" s="60">
        <v>0</v>
      </c>
      <c r="BH18" s="60">
        <v>0</v>
      </c>
      <c r="BI18" s="60">
        <v>0</v>
      </c>
      <c r="BJ18" s="60">
        <v>0</v>
      </c>
      <c r="BK18" s="60">
        <v>120782.79</v>
      </c>
      <c r="BL18" s="61">
        <v>298</v>
      </c>
      <c r="BM18" s="2" t="s">
        <v>1333</v>
      </c>
    </row>
    <row r="19" spans="1:65" s="1" customFormat="1" ht="15" x14ac:dyDescent="0.25">
      <c r="A19" s="56" t="s">
        <v>127</v>
      </c>
      <c r="B19" s="56" t="s">
        <v>104</v>
      </c>
      <c r="C19" s="56" t="s">
        <v>128</v>
      </c>
      <c r="D19" s="57"/>
      <c r="E19" s="57"/>
      <c r="F19" s="57"/>
      <c r="G19" s="56" t="s">
        <v>129</v>
      </c>
      <c r="H19" s="56" t="s">
        <v>130</v>
      </c>
      <c r="I19" s="56" t="s">
        <v>1015</v>
      </c>
      <c r="J19" s="57"/>
      <c r="K19" s="56" t="s">
        <v>70</v>
      </c>
      <c r="L19" s="56" t="s">
        <v>131</v>
      </c>
      <c r="M19" s="57"/>
      <c r="N19" s="57"/>
      <c r="O19" s="56" t="s">
        <v>132</v>
      </c>
      <c r="P19" s="57"/>
      <c r="Q19" s="56" t="s">
        <v>1018</v>
      </c>
      <c r="R19" s="57"/>
      <c r="S19" s="57"/>
      <c r="T19" s="56" t="s">
        <v>1339</v>
      </c>
      <c r="U19" s="56" t="s">
        <v>1340</v>
      </c>
      <c r="V19" s="56" t="s">
        <v>112</v>
      </c>
      <c r="W19" s="58">
        <v>55397</v>
      </c>
      <c r="X19" s="59" t="s">
        <v>1341</v>
      </c>
      <c r="Y19" s="56" t="s">
        <v>1165</v>
      </c>
      <c r="Z19" s="56" t="s">
        <v>1166</v>
      </c>
      <c r="AA19" s="56" t="s">
        <v>105</v>
      </c>
      <c r="AB19" s="56" t="s">
        <v>106</v>
      </c>
      <c r="AC19" s="56" t="s">
        <v>107</v>
      </c>
      <c r="AD19" s="57"/>
      <c r="AE19" s="56" t="s">
        <v>1167</v>
      </c>
      <c r="AF19" s="56" t="s">
        <v>114</v>
      </c>
      <c r="AG19" s="56" t="s">
        <v>115</v>
      </c>
      <c r="AH19" s="56" t="s">
        <v>1168</v>
      </c>
      <c r="AI19" s="56" t="s">
        <v>74</v>
      </c>
      <c r="AJ19" s="56" t="s">
        <v>108</v>
      </c>
      <c r="AK19" s="56" t="s">
        <v>1169</v>
      </c>
      <c r="AL19" s="56" t="s">
        <v>1169</v>
      </c>
      <c r="AM19" s="57"/>
      <c r="AN19" s="56" t="s">
        <v>75</v>
      </c>
      <c r="AO19" s="56" t="s">
        <v>3</v>
      </c>
      <c r="AP19" s="56" t="s">
        <v>3</v>
      </c>
      <c r="AQ19" s="56" t="s">
        <v>2</v>
      </c>
      <c r="AR19" s="60">
        <v>249.03</v>
      </c>
      <c r="AS19" s="60">
        <v>0</v>
      </c>
      <c r="AT19" s="58">
        <v>1</v>
      </c>
      <c r="AU19" s="58">
        <v>0</v>
      </c>
      <c r="AV19" s="60">
        <v>10800.6</v>
      </c>
      <c r="AW19" s="60">
        <v>12387.68</v>
      </c>
      <c r="AX19" s="60">
        <v>323.47000000000003</v>
      </c>
      <c r="AY19" s="60">
        <v>18581.11</v>
      </c>
      <c r="AZ19" s="60">
        <v>5959.51</v>
      </c>
      <c r="BA19" s="60">
        <v>6527.16</v>
      </c>
      <c r="BB19" s="60">
        <v>66439.56</v>
      </c>
      <c r="BC19" s="60">
        <v>10887.79</v>
      </c>
      <c r="BD19" s="60">
        <v>12387.66</v>
      </c>
      <c r="BE19" s="60">
        <v>0</v>
      </c>
      <c r="BF19" s="60">
        <v>0</v>
      </c>
      <c r="BG19" s="60">
        <v>0</v>
      </c>
      <c r="BH19" s="60">
        <v>0</v>
      </c>
      <c r="BI19" s="60">
        <v>0</v>
      </c>
      <c r="BJ19" s="60">
        <v>0</v>
      </c>
      <c r="BK19" s="60">
        <v>120782.79</v>
      </c>
      <c r="BL19" s="61">
        <v>298</v>
      </c>
      <c r="BM19" s="2" t="s">
        <v>1333</v>
      </c>
    </row>
    <row r="20" spans="1:65" s="1" customFormat="1" ht="15" x14ac:dyDescent="0.25">
      <c r="A20" s="56" t="s">
        <v>127</v>
      </c>
      <c r="B20" s="56" t="s">
        <v>104</v>
      </c>
      <c r="C20" s="56" t="s">
        <v>128</v>
      </c>
      <c r="D20" s="57"/>
      <c r="E20" s="57"/>
      <c r="F20" s="57"/>
      <c r="G20" s="56" t="s">
        <v>129</v>
      </c>
      <c r="H20" s="56" t="s">
        <v>130</v>
      </c>
      <c r="I20" s="56" t="s">
        <v>1015</v>
      </c>
      <c r="J20" s="57"/>
      <c r="K20" s="56" t="s">
        <v>70</v>
      </c>
      <c r="L20" s="56" t="s">
        <v>131</v>
      </c>
      <c r="M20" s="57"/>
      <c r="N20" s="57"/>
      <c r="O20" s="56" t="s">
        <v>132</v>
      </c>
      <c r="P20" s="57"/>
      <c r="Q20" s="56" t="s">
        <v>1018</v>
      </c>
      <c r="R20" s="57"/>
      <c r="S20" s="57"/>
      <c r="T20" s="56" t="s">
        <v>1342</v>
      </c>
      <c r="U20" s="56" t="s">
        <v>1339</v>
      </c>
      <c r="V20" s="56" t="s">
        <v>1343</v>
      </c>
      <c r="W20" s="58">
        <v>47943</v>
      </c>
      <c r="X20" s="59" t="s">
        <v>1344</v>
      </c>
      <c r="Y20" s="56" t="s">
        <v>780</v>
      </c>
      <c r="Z20" s="56" t="s">
        <v>781</v>
      </c>
      <c r="AA20" s="56" t="s">
        <v>782</v>
      </c>
      <c r="AB20" s="56" t="s">
        <v>783</v>
      </c>
      <c r="AC20" s="56" t="s">
        <v>184</v>
      </c>
      <c r="AD20" s="57"/>
      <c r="AE20" s="56" t="s">
        <v>784</v>
      </c>
      <c r="AF20" s="56" t="s">
        <v>779</v>
      </c>
      <c r="AG20" s="56" t="s">
        <v>73</v>
      </c>
      <c r="AH20" s="56" t="s">
        <v>785</v>
      </c>
      <c r="AI20" s="56" t="s">
        <v>74</v>
      </c>
      <c r="AJ20" s="56" t="s">
        <v>79</v>
      </c>
      <c r="AK20" s="56" t="s">
        <v>786</v>
      </c>
      <c r="AL20" s="56" t="s">
        <v>786</v>
      </c>
      <c r="AM20" s="57"/>
      <c r="AN20" s="56" t="s">
        <v>75</v>
      </c>
      <c r="AO20" s="56" t="s">
        <v>3</v>
      </c>
      <c r="AP20" s="56" t="s">
        <v>3</v>
      </c>
      <c r="AQ20" s="56" t="s">
        <v>2</v>
      </c>
      <c r="AR20" s="60">
        <v>33.06</v>
      </c>
      <c r="AS20" s="60">
        <v>0</v>
      </c>
      <c r="AT20" s="58">
        <v>1</v>
      </c>
      <c r="AU20" s="58">
        <v>0</v>
      </c>
      <c r="AV20" s="60">
        <v>10800.6</v>
      </c>
      <c r="AW20" s="60">
        <v>12387.68</v>
      </c>
      <c r="AX20" s="60">
        <v>42.94</v>
      </c>
      <c r="AY20" s="60">
        <v>18581.11</v>
      </c>
      <c r="AZ20" s="60">
        <v>5959.51</v>
      </c>
      <c r="BA20" s="60">
        <v>6527.16</v>
      </c>
      <c r="BB20" s="60">
        <v>66439.56</v>
      </c>
      <c r="BC20" s="60">
        <v>10887.79</v>
      </c>
      <c r="BD20" s="60">
        <v>12387.66</v>
      </c>
      <c r="BE20" s="60">
        <v>0</v>
      </c>
      <c r="BF20" s="60">
        <v>0</v>
      </c>
      <c r="BG20" s="60">
        <v>0</v>
      </c>
      <c r="BH20" s="60">
        <v>0</v>
      </c>
      <c r="BI20" s="60">
        <v>0</v>
      </c>
      <c r="BJ20" s="60">
        <v>0</v>
      </c>
      <c r="BK20" s="60">
        <v>120782.79</v>
      </c>
      <c r="BL20" s="61">
        <v>298</v>
      </c>
      <c r="BM20" s="2" t="s">
        <v>1333</v>
      </c>
    </row>
    <row r="21" spans="1:65" s="1" customFormat="1" ht="15" x14ac:dyDescent="0.25">
      <c r="A21" s="56" t="s">
        <v>127</v>
      </c>
      <c r="B21" s="56" t="s">
        <v>104</v>
      </c>
      <c r="C21" s="56" t="s">
        <v>128</v>
      </c>
      <c r="D21" s="57"/>
      <c r="E21" s="57"/>
      <c r="F21" s="57"/>
      <c r="G21" s="56" t="s">
        <v>129</v>
      </c>
      <c r="H21" s="56" t="s">
        <v>130</v>
      </c>
      <c r="I21" s="56" t="s">
        <v>1015</v>
      </c>
      <c r="J21" s="57"/>
      <c r="K21" s="56" t="s">
        <v>70</v>
      </c>
      <c r="L21" s="56" t="s">
        <v>131</v>
      </c>
      <c r="M21" s="57"/>
      <c r="N21" s="57"/>
      <c r="O21" s="56" t="s">
        <v>132</v>
      </c>
      <c r="P21" s="57"/>
      <c r="Q21" s="56" t="s">
        <v>1018</v>
      </c>
      <c r="R21" s="57"/>
      <c r="S21" s="57"/>
      <c r="T21" s="56" t="s">
        <v>1342</v>
      </c>
      <c r="U21" s="56" t="s">
        <v>1339</v>
      </c>
      <c r="V21" s="56" t="s">
        <v>1345</v>
      </c>
      <c r="W21" s="58">
        <v>47944</v>
      </c>
      <c r="X21" s="59" t="s">
        <v>1346</v>
      </c>
      <c r="Y21" s="56" t="s">
        <v>780</v>
      </c>
      <c r="Z21" s="56" t="s">
        <v>781</v>
      </c>
      <c r="AA21" s="56" t="s">
        <v>782</v>
      </c>
      <c r="AB21" s="56" t="s">
        <v>783</v>
      </c>
      <c r="AC21" s="56" t="s">
        <v>184</v>
      </c>
      <c r="AD21" s="57"/>
      <c r="AE21" s="56" t="s">
        <v>784</v>
      </c>
      <c r="AF21" s="56" t="s">
        <v>779</v>
      </c>
      <c r="AG21" s="56" t="s">
        <v>73</v>
      </c>
      <c r="AH21" s="56" t="s">
        <v>785</v>
      </c>
      <c r="AI21" s="56" t="s">
        <v>74</v>
      </c>
      <c r="AJ21" s="56" t="s">
        <v>79</v>
      </c>
      <c r="AK21" s="56" t="s">
        <v>786</v>
      </c>
      <c r="AL21" s="56" t="s">
        <v>786</v>
      </c>
      <c r="AM21" s="57"/>
      <c r="AN21" s="56" t="s">
        <v>75</v>
      </c>
      <c r="AO21" s="56" t="s">
        <v>3</v>
      </c>
      <c r="AP21" s="56" t="s">
        <v>3</v>
      </c>
      <c r="AQ21" s="56" t="s">
        <v>2</v>
      </c>
      <c r="AR21" s="60">
        <v>33.06</v>
      </c>
      <c r="AS21" s="60">
        <v>0</v>
      </c>
      <c r="AT21" s="58">
        <v>1</v>
      </c>
      <c r="AU21" s="58">
        <v>0</v>
      </c>
      <c r="AV21" s="60">
        <v>10800.6</v>
      </c>
      <c r="AW21" s="60">
        <v>12387.68</v>
      </c>
      <c r="AX21" s="60">
        <v>42.94</v>
      </c>
      <c r="AY21" s="60">
        <v>18581.11</v>
      </c>
      <c r="AZ21" s="60">
        <v>5959.51</v>
      </c>
      <c r="BA21" s="60">
        <v>6527.16</v>
      </c>
      <c r="BB21" s="60">
        <v>66439.56</v>
      </c>
      <c r="BC21" s="60">
        <v>10887.79</v>
      </c>
      <c r="BD21" s="60">
        <v>12387.66</v>
      </c>
      <c r="BE21" s="60">
        <v>0</v>
      </c>
      <c r="BF21" s="60">
        <v>0</v>
      </c>
      <c r="BG21" s="60">
        <v>0</v>
      </c>
      <c r="BH21" s="60">
        <v>0</v>
      </c>
      <c r="BI21" s="60">
        <v>0</v>
      </c>
      <c r="BJ21" s="60">
        <v>0</v>
      </c>
      <c r="BK21" s="60">
        <v>120782.79</v>
      </c>
      <c r="BL21" s="61">
        <v>298</v>
      </c>
      <c r="BM21" s="2" t="s">
        <v>1333</v>
      </c>
    </row>
    <row r="22" spans="1:65" s="1" customFormat="1" ht="15" x14ac:dyDescent="0.25">
      <c r="A22" s="56" t="s">
        <v>127</v>
      </c>
      <c r="B22" s="56" t="s">
        <v>104</v>
      </c>
      <c r="C22" s="56" t="s">
        <v>128</v>
      </c>
      <c r="D22" s="57"/>
      <c r="E22" s="57"/>
      <c r="F22" s="57"/>
      <c r="G22" s="56" t="s">
        <v>129</v>
      </c>
      <c r="H22" s="56" t="s">
        <v>130</v>
      </c>
      <c r="I22" s="56" t="s">
        <v>1015</v>
      </c>
      <c r="J22" s="57"/>
      <c r="K22" s="56" t="s">
        <v>70</v>
      </c>
      <c r="L22" s="56" t="s">
        <v>131</v>
      </c>
      <c r="M22" s="57"/>
      <c r="N22" s="57"/>
      <c r="O22" s="56" t="s">
        <v>132</v>
      </c>
      <c r="P22" s="57"/>
      <c r="Q22" s="56" t="s">
        <v>1018</v>
      </c>
      <c r="R22" s="57"/>
      <c r="S22" s="57"/>
      <c r="T22" s="56" t="s">
        <v>1347</v>
      </c>
      <c r="U22" s="56" t="s">
        <v>1348</v>
      </c>
      <c r="V22" s="56" t="s">
        <v>1349</v>
      </c>
      <c r="W22" s="58">
        <v>14798</v>
      </c>
      <c r="X22" s="59" t="s">
        <v>1350</v>
      </c>
      <c r="Y22" s="56" t="s">
        <v>1157</v>
      </c>
      <c r="Z22" s="56" t="s">
        <v>1158</v>
      </c>
      <c r="AA22" s="56" t="s">
        <v>94</v>
      </c>
      <c r="AB22" s="56" t="s">
        <v>1021</v>
      </c>
      <c r="AC22" s="56" t="s">
        <v>139</v>
      </c>
      <c r="AD22" s="57"/>
      <c r="AE22" s="56" t="s">
        <v>1159</v>
      </c>
      <c r="AF22" s="56" t="s">
        <v>1020</v>
      </c>
      <c r="AG22" s="56" t="s">
        <v>115</v>
      </c>
      <c r="AH22" s="56" t="s">
        <v>1160</v>
      </c>
      <c r="AI22" s="56" t="s">
        <v>74</v>
      </c>
      <c r="AJ22" s="56" t="s">
        <v>79</v>
      </c>
      <c r="AK22" s="56" t="s">
        <v>109</v>
      </c>
      <c r="AL22" s="56" t="s">
        <v>110</v>
      </c>
      <c r="AM22" s="57"/>
      <c r="AN22" s="56" t="s">
        <v>75</v>
      </c>
      <c r="AO22" s="56" t="s">
        <v>3</v>
      </c>
      <c r="AP22" s="56" t="s">
        <v>3</v>
      </c>
      <c r="AQ22" s="56" t="s">
        <v>2</v>
      </c>
      <c r="AR22" s="60">
        <v>0.77</v>
      </c>
      <c r="AS22" s="60">
        <v>0</v>
      </c>
      <c r="AT22" s="58">
        <v>1</v>
      </c>
      <c r="AU22" s="58">
        <v>0</v>
      </c>
      <c r="AV22" s="60">
        <v>10800.6</v>
      </c>
      <c r="AW22" s="60">
        <v>12387.68</v>
      </c>
      <c r="AX22" s="60">
        <v>1</v>
      </c>
      <c r="AY22" s="60">
        <v>18581.11</v>
      </c>
      <c r="AZ22" s="60">
        <v>5959.51</v>
      </c>
      <c r="BA22" s="60">
        <v>6527.16</v>
      </c>
      <c r="BB22" s="60">
        <v>66439.56</v>
      </c>
      <c r="BC22" s="60">
        <v>10887.79</v>
      </c>
      <c r="BD22" s="60">
        <v>12387.66</v>
      </c>
      <c r="BE22" s="60">
        <v>0</v>
      </c>
      <c r="BF22" s="60">
        <v>0</v>
      </c>
      <c r="BG22" s="60">
        <v>0</v>
      </c>
      <c r="BH22" s="60">
        <v>0</v>
      </c>
      <c r="BI22" s="60">
        <v>0</v>
      </c>
      <c r="BJ22" s="60">
        <v>0</v>
      </c>
      <c r="BK22" s="60">
        <v>120782.79</v>
      </c>
      <c r="BL22" s="61">
        <v>298</v>
      </c>
      <c r="BM22" s="2" t="s">
        <v>1333</v>
      </c>
    </row>
    <row r="23" spans="1:65" s="1" customFormat="1" ht="15" x14ac:dyDescent="0.25">
      <c r="A23" s="56" t="s">
        <v>127</v>
      </c>
      <c r="B23" s="56" t="s">
        <v>104</v>
      </c>
      <c r="C23" s="56" t="s">
        <v>128</v>
      </c>
      <c r="D23" s="57"/>
      <c r="E23" s="57"/>
      <c r="F23" s="57"/>
      <c r="G23" s="56" t="s">
        <v>129</v>
      </c>
      <c r="H23" s="56" t="s">
        <v>130</v>
      </c>
      <c r="I23" s="56" t="s">
        <v>1015</v>
      </c>
      <c r="J23" s="57"/>
      <c r="K23" s="56" t="s">
        <v>70</v>
      </c>
      <c r="L23" s="56" t="s">
        <v>131</v>
      </c>
      <c r="M23" s="57"/>
      <c r="N23" s="57"/>
      <c r="O23" s="56" t="s">
        <v>132</v>
      </c>
      <c r="P23" s="57"/>
      <c r="Q23" s="56" t="s">
        <v>1018</v>
      </c>
      <c r="R23" s="57"/>
      <c r="S23" s="57"/>
      <c r="T23" s="56" t="s">
        <v>1351</v>
      </c>
      <c r="U23" s="56" t="s">
        <v>1351</v>
      </c>
      <c r="V23" s="56" t="s">
        <v>1352</v>
      </c>
      <c r="W23" s="58">
        <v>25597</v>
      </c>
      <c r="X23" s="59" t="s">
        <v>1353</v>
      </c>
      <c r="Y23" s="56" t="s">
        <v>1354</v>
      </c>
      <c r="Z23" s="56" t="s">
        <v>1355</v>
      </c>
      <c r="AA23" s="56" t="s">
        <v>98</v>
      </c>
      <c r="AB23" s="56" t="s">
        <v>99</v>
      </c>
      <c r="AC23" s="56" t="s">
        <v>100</v>
      </c>
      <c r="AD23" s="57"/>
      <c r="AE23" s="56" t="s">
        <v>1356</v>
      </c>
      <c r="AF23" s="56" t="s">
        <v>1103</v>
      </c>
      <c r="AG23" s="56" t="s">
        <v>73</v>
      </c>
      <c r="AH23" s="56" t="s">
        <v>1357</v>
      </c>
      <c r="AI23" s="56" t="s">
        <v>74</v>
      </c>
      <c r="AJ23" s="56" t="s">
        <v>98</v>
      </c>
      <c r="AK23" s="56" t="s">
        <v>1358</v>
      </c>
      <c r="AL23" s="56" t="s">
        <v>1358</v>
      </c>
      <c r="AM23" s="57"/>
      <c r="AN23" s="56" t="s">
        <v>75</v>
      </c>
      <c r="AO23" s="56" t="s">
        <v>3</v>
      </c>
      <c r="AP23" s="56" t="s">
        <v>3</v>
      </c>
      <c r="AQ23" s="56" t="s">
        <v>2</v>
      </c>
      <c r="AR23" s="60">
        <v>351.44</v>
      </c>
      <c r="AS23" s="60">
        <v>0</v>
      </c>
      <c r="AT23" s="58">
        <v>1</v>
      </c>
      <c r="AU23" s="58">
        <v>0</v>
      </c>
      <c r="AV23" s="60">
        <v>10800.6</v>
      </c>
      <c r="AW23" s="60">
        <v>12387.68</v>
      </c>
      <c r="AX23" s="60">
        <v>456.49</v>
      </c>
      <c r="AY23" s="60">
        <v>18581.11</v>
      </c>
      <c r="AZ23" s="60">
        <v>5959.51</v>
      </c>
      <c r="BA23" s="60">
        <v>6527.16</v>
      </c>
      <c r="BB23" s="60">
        <v>66439.56</v>
      </c>
      <c r="BC23" s="60">
        <v>10887.79</v>
      </c>
      <c r="BD23" s="60">
        <v>12387.66</v>
      </c>
      <c r="BE23" s="60">
        <v>0</v>
      </c>
      <c r="BF23" s="60">
        <v>0</v>
      </c>
      <c r="BG23" s="60">
        <v>0</v>
      </c>
      <c r="BH23" s="60">
        <v>0</v>
      </c>
      <c r="BI23" s="60">
        <v>0</v>
      </c>
      <c r="BJ23" s="60">
        <v>0</v>
      </c>
      <c r="BK23" s="60">
        <v>120782.79</v>
      </c>
      <c r="BL23" s="61">
        <v>298</v>
      </c>
      <c r="BM23" s="2" t="s">
        <v>1333</v>
      </c>
    </row>
    <row r="24" spans="1:65" s="1" customFormat="1" ht="15" x14ac:dyDescent="0.25">
      <c r="A24" s="56" t="s">
        <v>127</v>
      </c>
      <c r="B24" s="56" t="s">
        <v>104</v>
      </c>
      <c r="C24" s="56" t="s">
        <v>128</v>
      </c>
      <c r="D24" s="57"/>
      <c r="E24" s="57"/>
      <c r="F24" s="57"/>
      <c r="G24" s="56" t="s">
        <v>129</v>
      </c>
      <c r="H24" s="56" t="s">
        <v>130</v>
      </c>
      <c r="I24" s="56" t="s">
        <v>1015</v>
      </c>
      <c r="J24" s="57"/>
      <c r="K24" s="56" t="s">
        <v>70</v>
      </c>
      <c r="L24" s="56" t="s">
        <v>131</v>
      </c>
      <c r="M24" s="57"/>
      <c r="N24" s="57"/>
      <c r="O24" s="56" t="s">
        <v>132</v>
      </c>
      <c r="P24" s="57"/>
      <c r="Q24" s="56" t="s">
        <v>1018</v>
      </c>
      <c r="R24" s="57"/>
      <c r="S24" s="57"/>
      <c r="T24" s="56" t="s">
        <v>1351</v>
      </c>
      <c r="U24" s="56" t="s">
        <v>1351</v>
      </c>
      <c r="V24" s="56" t="s">
        <v>1359</v>
      </c>
      <c r="W24" s="58">
        <v>24701</v>
      </c>
      <c r="X24" s="59" t="s">
        <v>1360</v>
      </c>
      <c r="Y24" s="56" t="s">
        <v>837</v>
      </c>
      <c r="Z24" s="56" t="s">
        <v>838</v>
      </c>
      <c r="AA24" s="56" t="s">
        <v>76</v>
      </c>
      <c r="AB24" s="56" t="s">
        <v>77</v>
      </c>
      <c r="AC24" s="56" t="s">
        <v>78</v>
      </c>
      <c r="AD24" s="57"/>
      <c r="AE24" s="56" t="s">
        <v>171</v>
      </c>
      <c r="AF24" s="56" t="s">
        <v>96</v>
      </c>
      <c r="AG24" s="56" t="s">
        <v>73</v>
      </c>
      <c r="AH24" s="56" t="s">
        <v>172</v>
      </c>
      <c r="AI24" s="56" t="s">
        <v>74</v>
      </c>
      <c r="AJ24" s="56" t="s">
        <v>79</v>
      </c>
      <c r="AK24" s="56" t="s">
        <v>170</v>
      </c>
      <c r="AL24" s="56" t="s">
        <v>170</v>
      </c>
      <c r="AM24" s="57"/>
      <c r="AN24" s="56" t="s">
        <v>75</v>
      </c>
      <c r="AO24" s="56" t="s">
        <v>3</v>
      </c>
      <c r="AP24" s="56" t="s">
        <v>3</v>
      </c>
      <c r="AQ24" s="56" t="s">
        <v>2</v>
      </c>
      <c r="AR24" s="60">
        <v>245.52</v>
      </c>
      <c r="AS24" s="60">
        <v>0</v>
      </c>
      <c r="AT24" s="58">
        <v>1</v>
      </c>
      <c r="AU24" s="58">
        <v>0</v>
      </c>
      <c r="AV24" s="60">
        <v>10800.6</v>
      </c>
      <c r="AW24" s="60">
        <v>12387.68</v>
      </c>
      <c r="AX24" s="60">
        <v>318.89999999999998</v>
      </c>
      <c r="AY24" s="60">
        <v>18581.11</v>
      </c>
      <c r="AZ24" s="60">
        <v>5959.51</v>
      </c>
      <c r="BA24" s="60">
        <v>6527.16</v>
      </c>
      <c r="BB24" s="60">
        <v>66439.56</v>
      </c>
      <c r="BC24" s="60">
        <v>10887.79</v>
      </c>
      <c r="BD24" s="60">
        <v>12387.66</v>
      </c>
      <c r="BE24" s="60">
        <v>0</v>
      </c>
      <c r="BF24" s="60">
        <v>0</v>
      </c>
      <c r="BG24" s="60">
        <v>0</v>
      </c>
      <c r="BH24" s="60">
        <v>0</v>
      </c>
      <c r="BI24" s="60">
        <v>0</v>
      </c>
      <c r="BJ24" s="60">
        <v>0</v>
      </c>
      <c r="BK24" s="60">
        <v>120782.79</v>
      </c>
      <c r="BL24" s="61">
        <v>298</v>
      </c>
      <c r="BM24" s="2" t="s">
        <v>1333</v>
      </c>
    </row>
    <row r="25" spans="1:65" s="1" customFormat="1" ht="15" x14ac:dyDescent="0.25">
      <c r="A25" s="56" t="s">
        <v>127</v>
      </c>
      <c r="B25" s="56" t="s">
        <v>104</v>
      </c>
      <c r="C25" s="56" t="s">
        <v>128</v>
      </c>
      <c r="D25" s="57"/>
      <c r="E25" s="57"/>
      <c r="F25" s="57"/>
      <c r="G25" s="56" t="s">
        <v>129</v>
      </c>
      <c r="H25" s="56" t="s">
        <v>130</v>
      </c>
      <c r="I25" s="56" t="s">
        <v>1015</v>
      </c>
      <c r="J25" s="57"/>
      <c r="K25" s="56" t="s">
        <v>70</v>
      </c>
      <c r="L25" s="56" t="s">
        <v>131</v>
      </c>
      <c r="M25" s="57"/>
      <c r="N25" s="57"/>
      <c r="O25" s="56" t="s">
        <v>132</v>
      </c>
      <c r="P25" s="57"/>
      <c r="Q25" s="56" t="s">
        <v>1018</v>
      </c>
      <c r="R25" s="57"/>
      <c r="S25" s="57"/>
      <c r="T25" s="56" t="s">
        <v>1351</v>
      </c>
      <c r="U25" s="56" t="s">
        <v>1351</v>
      </c>
      <c r="V25" s="56" t="s">
        <v>1361</v>
      </c>
      <c r="W25" s="58">
        <v>24613</v>
      </c>
      <c r="X25" s="59" t="s">
        <v>1362</v>
      </c>
      <c r="Y25" s="56" t="s">
        <v>1028</v>
      </c>
      <c r="Z25" s="56" t="s">
        <v>1029</v>
      </c>
      <c r="AA25" s="56" t="s">
        <v>94</v>
      </c>
      <c r="AB25" s="56" t="s">
        <v>1030</v>
      </c>
      <c r="AC25" s="56" t="s">
        <v>95</v>
      </c>
      <c r="AD25" s="57"/>
      <c r="AE25" s="56" t="s">
        <v>1031</v>
      </c>
      <c r="AF25" s="56" t="s">
        <v>1032</v>
      </c>
      <c r="AG25" s="56" t="s">
        <v>115</v>
      </c>
      <c r="AH25" s="56" t="s">
        <v>1033</v>
      </c>
      <c r="AI25" s="56" t="s">
        <v>74</v>
      </c>
      <c r="AJ25" s="56" t="s">
        <v>97</v>
      </c>
      <c r="AK25" s="56" t="s">
        <v>109</v>
      </c>
      <c r="AL25" s="56" t="s">
        <v>110</v>
      </c>
      <c r="AM25" s="57"/>
      <c r="AN25" s="56" t="s">
        <v>75</v>
      </c>
      <c r="AO25" s="56" t="s">
        <v>3</v>
      </c>
      <c r="AP25" s="56" t="s">
        <v>3</v>
      </c>
      <c r="AQ25" s="56" t="s">
        <v>2</v>
      </c>
      <c r="AR25" s="60">
        <v>49.57</v>
      </c>
      <c r="AS25" s="60">
        <v>0</v>
      </c>
      <c r="AT25" s="58">
        <v>1</v>
      </c>
      <c r="AU25" s="58">
        <v>0</v>
      </c>
      <c r="AV25" s="60">
        <v>10800.6</v>
      </c>
      <c r="AW25" s="60">
        <v>12387.68</v>
      </c>
      <c r="AX25" s="60">
        <v>64.39</v>
      </c>
      <c r="AY25" s="60">
        <v>18581.11</v>
      </c>
      <c r="AZ25" s="60">
        <v>5959.51</v>
      </c>
      <c r="BA25" s="60">
        <v>6527.16</v>
      </c>
      <c r="BB25" s="60">
        <v>66439.56</v>
      </c>
      <c r="BC25" s="60">
        <v>10887.79</v>
      </c>
      <c r="BD25" s="60">
        <v>12387.66</v>
      </c>
      <c r="BE25" s="60">
        <v>0</v>
      </c>
      <c r="BF25" s="60">
        <v>0</v>
      </c>
      <c r="BG25" s="60">
        <v>0</v>
      </c>
      <c r="BH25" s="60">
        <v>0</v>
      </c>
      <c r="BI25" s="60">
        <v>0</v>
      </c>
      <c r="BJ25" s="60">
        <v>0</v>
      </c>
      <c r="BK25" s="60">
        <v>120782.79</v>
      </c>
      <c r="BL25" s="61">
        <v>298</v>
      </c>
      <c r="BM25" s="2" t="s">
        <v>1333</v>
      </c>
    </row>
    <row r="26" spans="1:65" s="1" customFormat="1" ht="15" x14ac:dyDescent="0.25">
      <c r="A26" s="56" t="s">
        <v>127</v>
      </c>
      <c r="B26" s="56" t="s">
        <v>104</v>
      </c>
      <c r="C26" s="56" t="s">
        <v>128</v>
      </c>
      <c r="D26" s="57"/>
      <c r="E26" s="57"/>
      <c r="F26" s="57"/>
      <c r="G26" s="56" t="s">
        <v>129</v>
      </c>
      <c r="H26" s="56" t="s">
        <v>130</v>
      </c>
      <c r="I26" s="56" t="s">
        <v>1015</v>
      </c>
      <c r="J26" s="57"/>
      <c r="K26" s="56" t="s">
        <v>70</v>
      </c>
      <c r="L26" s="56" t="s">
        <v>131</v>
      </c>
      <c r="M26" s="57"/>
      <c r="N26" s="57"/>
      <c r="O26" s="56" t="s">
        <v>132</v>
      </c>
      <c r="P26" s="57"/>
      <c r="Q26" s="56" t="s">
        <v>1018</v>
      </c>
      <c r="R26" s="57"/>
      <c r="S26" s="57"/>
      <c r="T26" s="56" t="s">
        <v>1351</v>
      </c>
      <c r="U26" s="56" t="s">
        <v>1342</v>
      </c>
      <c r="V26" s="56" t="s">
        <v>112</v>
      </c>
      <c r="W26" s="58">
        <v>26119</v>
      </c>
      <c r="X26" s="59" t="s">
        <v>1363</v>
      </c>
      <c r="Y26" s="56" t="s">
        <v>1364</v>
      </c>
      <c r="Z26" s="56" t="s">
        <v>1365</v>
      </c>
      <c r="AA26" s="56" t="s">
        <v>105</v>
      </c>
      <c r="AB26" s="56" t="s">
        <v>106</v>
      </c>
      <c r="AC26" s="56" t="s">
        <v>107</v>
      </c>
      <c r="AD26" s="57"/>
      <c r="AE26" s="56" t="s">
        <v>1366</v>
      </c>
      <c r="AF26" s="56" t="s">
        <v>114</v>
      </c>
      <c r="AG26" s="56" t="s">
        <v>115</v>
      </c>
      <c r="AH26" s="56" t="s">
        <v>1367</v>
      </c>
      <c r="AI26" s="56" t="s">
        <v>74</v>
      </c>
      <c r="AJ26" s="56" t="s">
        <v>108</v>
      </c>
      <c r="AK26" s="56" t="s">
        <v>1368</v>
      </c>
      <c r="AL26" s="56" t="s">
        <v>1368</v>
      </c>
      <c r="AM26" s="57"/>
      <c r="AN26" s="56" t="s">
        <v>75</v>
      </c>
      <c r="AO26" s="56" t="s">
        <v>3</v>
      </c>
      <c r="AP26" s="56" t="s">
        <v>3</v>
      </c>
      <c r="AQ26" s="56" t="s">
        <v>2</v>
      </c>
      <c r="AR26" s="60">
        <v>223.45</v>
      </c>
      <c r="AS26" s="60">
        <v>0</v>
      </c>
      <c r="AT26" s="58">
        <v>1</v>
      </c>
      <c r="AU26" s="58">
        <v>0</v>
      </c>
      <c r="AV26" s="60">
        <v>10800.6</v>
      </c>
      <c r="AW26" s="60">
        <v>12387.68</v>
      </c>
      <c r="AX26" s="60">
        <v>290.24</v>
      </c>
      <c r="AY26" s="60">
        <v>18581.11</v>
      </c>
      <c r="AZ26" s="60">
        <v>5959.51</v>
      </c>
      <c r="BA26" s="60">
        <v>6527.16</v>
      </c>
      <c r="BB26" s="60">
        <v>66439.56</v>
      </c>
      <c r="BC26" s="60">
        <v>10887.79</v>
      </c>
      <c r="BD26" s="60">
        <v>12387.66</v>
      </c>
      <c r="BE26" s="60">
        <v>0</v>
      </c>
      <c r="BF26" s="60">
        <v>0</v>
      </c>
      <c r="BG26" s="60">
        <v>0</v>
      </c>
      <c r="BH26" s="60">
        <v>0</v>
      </c>
      <c r="BI26" s="60">
        <v>0</v>
      </c>
      <c r="BJ26" s="60">
        <v>0</v>
      </c>
      <c r="BK26" s="60">
        <v>120782.79</v>
      </c>
      <c r="BL26" s="61">
        <v>298</v>
      </c>
      <c r="BM26" s="2" t="s">
        <v>1333</v>
      </c>
    </row>
    <row r="27" spans="1:65" s="1" customFormat="1" ht="15" x14ac:dyDescent="0.25">
      <c r="A27" s="56" t="s">
        <v>127</v>
      </c>
      <c r="B27" s="56" t="s">
        <v>104</v>
      </c>
      <c r="C27" s="56" t="s">
        <v>128</v>
      </c>
      <c r="D27" s="57"/>
      <c r="E27" s="57"/>
      <c r="F27" s="57"/>
      <c r="G27" s="56" t="s">
        <v>129</v>
      </c>
      <c r="H27" s="56" t="s">
        <v>130</v>
      </c>
      <c r="I27" s="56" t="s">
        <v>1015</v>
      </c>
      <c r="J27" s="57"/>
      <c r="K27" s="56" t="s">
        <v>70</v>
      </c>
      <c r="L27" s="56" t="s">
        <v>131</v>
      </c>
      <c r="M27" s="57"/>
      <c r="N27" s="57"/>
      <c r="O27" s="56" t="s">
        <v>132</v>
      </c>
      <c r="P27" s="57"/>
      <c r="Q27" s="56" t="s">
        <v>1018</v>
      </c>
      <c r="R27" s="57"/>
      <c r="S27" s="57"/>
      <c r="T27" s="56" t="s">
        <v>1351</v>
      </c>
      <c r="U27" s="56" t="s">
        <v>1348</v>
      </c>
      <c r="V27" s="56" t="s">
        <v>1369</v>
      </c>
      <c r="W27" s="58">
        <v>26917</v>
      </c>
      <c r="X27" s="59" t="s">
        <v>1370</v>
      </c>
      <c r="Y27" s="56" t="s">
        <v>1371</v>
      </c>
      <c r="Z27" s="56" t="s">
        <v>1372</v>
      </c>
      <c r="AA27" s="56" t="s">
        <v>98</v>
      </c>
      <c r="AB27" s="56" t="s">
        <v>99</v>
      </c>
      <c r="AC27" s="56" t="s">
        <v>100</v>
      </c>
      <c r="AD27" s="57"/>
      <c r="AE27" s="56" t="s">
        <v>805</v>
      </c>
      <c r="AF27" s="56" t="s">
        <v>72</v>
      </c>
      <c r="AG27" s="56" t="s">
        <v>73</v>
      </c>
      <c r="AH27" s="56" t="s">
        <v>806</v>
      </c>
      <c r="AI27" s="56" t="s">
        <v>74</v>
      </c>
      <c r="AJ27" s="56" t="s">
        <v>98</v>
      </c>
      <c r="AK27" s="56" t="s">
        <v>1373</v>
      </c>
      <c r="AL27" s="56" t="s">
        <v>1373</v>
      </c>
      <c r="AM27" s="57"/>
      <c r="AN27" s="56" t="s">
        <v>75</v>
      </c>
      <c r="AO27" s="56" t="s">
        <v>3</v>
      </c>
      <c r="AP27" s="56" t="s">
        <v>3</v>
      </c>
      <c r="AQ27" s="56" t="s">
        <v>2</v>
      </c>
      <c r="AR27" s="60">
        <v>430.87</v>
      </c>
      <c r="AS27" s="60">
        <v>0</v>
      </c>
      <c r="AT27" s="58">
        <v>1</v>
      </c>
      <c r="AU27" s="58">
        <v>0</v>
      </c>
      <c r="AV27" s="60">
        <v>10800.6</v>
      </c>
      <c r="AW27" s="60">
        <v>12387.68</v>
      </c>
      <c r="AX27" s="60">
        <v>559.66</v>
      </c>
      <c r="AY27" s="60">
        <v>18581.11</v>
      </c>
      <c r="AZ27" s="60">
        <v>5959.51</v>
      </c>
      <c r="BA27" s="60">
        <v>6527.16</v>
      </c>
      <c r="BB27" s="60">
        <v>66439.56</v>
      </c>
      <c r="BC27" s="60">
        <v>10887.79</v>
      </c>
      <c r="BD27" s="60">
        <v>12387.66</v>
      </c>
      <c r="BE27" s="60">
        <v>0</v>
      </c>
      <c r="BF27" s="60">
        <v>0</v>
      </c>
      <c r="BG27" s="60">
        <v>0</v>
      </c>
      <c r="BH27" s="60">
        <v>0</v>
      </c>
      <c r="BI27" s="60">
        <v>0</v>
      </c>
      <c r="BJ27" s="60">
        <v>0</v>
      </c>
      <c r="BK27" s="60">
        <v>120782.79</v>
      </c>
      <c r="BL27" s="61">
        <v>298</v>
      </c>
      <c r="BM27" s="2" t="s">
        <v>1333</v>
      </c>
    </row>
    <row r="28" spans="1:65" s="1" customFormat="1" ht="15" x14ac:dyDescent="0.25">
      <c r="A28" s="56" t="s">
        <v>127</v>
      </c>
      <c r="B28" s="56" t="s">
        <v>104</v>
      </c>
      <c r="C28" s="56" t="s">
        <v>128</v>
      </c>
      <c r="D28" s="57"/>
      <c r="E28" s="57"/>
      <c r="F28" s="57"/>
      <c r="G28" s="56" t="s">
        <v>129</v>
      </c>
      <c r="H28" s="56" t="s">
        <v>130</v>
      </c>
      <c r="I28" s="56" t="s">
        <v>1015</v>
      </c>
      <c r="J28" s="57"/>
      <c r="K28" s="56" t="s">
        <v>70</v>
      </c>
      <c r="L28" s="56" t="s">
        <v>131</v>
      </c>
      <c r="M28" s="57"/>
      <c r="N28" s="57"/>
      <c r="O28" s="56" t="s">
        <v>132</v>
      </c>
      <c r="P28" s="57"/>
      <c r="Q28" s="56" t="s">
        <v>1017</v>
      </c>
      <c r="R28" s="57"/>
      <c r="S28" s="57"/>
      <c r="T28" s="56" t="s">
        <v>1374</v>
      </c>
      <c r="U28" s="56" t="s">
        <v>1375</v>
      </c>
      <c r="V28" s="56" t="s">
        <v>1376</v>
      </c>
      <c r="W28" s="58">
        <v>44251</v>
      </c>
      <c r="X28" s="59" t="s">
        <v>1377</v>
      </c>
      <c r="Y28" s="56" t="s">
        <v>1378</v>
      </c>
      <c r="Z28" s="56" t="s">
        <v>1379</v>
      </c>
      <c r="AA28" s="56" t="s">
        <v>119</v>
      </c>
      <c r="AB28" s="56" t="s">
        <v>1380</v>
      </c>
      <c r="AC28" s="56" t="s">
        <v>187</v>
      </c>
      <c r="AD28" s="57"/>
      <c r="AE28" s="56" t="s">
        <v>1381</v>
      </c>
      <c r="AF28" s="56" t="s">
        <v>1382</v>
      </c>
      <c r="AG28" s="56" t="s">
        <v>123</v>
      </c>
      <c r="AH28" s="56" t="s">
        <v>1383</v>
      </c>
      <c r="AI28" s="56" t="s">
        <v>81</v>
      </c>
      <c r="AJ28" s="56" t="s">
        <v>79</v>
      </c>
      <c r="AK28" s="56" t="s">
        <v>109</v>
      </c>
      <c r="AL28" s="56" t="s">
        <v>110</v>
      </c>
      <c r="AM28" s="57"/>
      <c r="AN28" s="56" t="s">
        <v>75</v>
      </c>
      <c r="AO28" s="56" t="s">
        <v>2</v>
      </c>
      <c r="AP28" s="56" t="s">
        <v>3</v>
      </c>
      <c r="AQ28" s="56" t="s">
        <v>2</v>
      </c>
      <c r="AR28" s="60">
        <v>139.24</v>
      </c>
      <c r="AS28" s="60">
        <v>0</v>
      </c>
      <c r="AT28" s="58">
        <v>1</v>
      </c>
      <c r="AU28" s="58">
        <v>0</v>
      </c>
      <c r="AV28" s="60">
        <v>10800.6</v>
      </c>
      <c r="AW28" s="60">
        <v>12387.68</v>
      </c>
      <c r="AX28" s="60">
        <v>135</v>
      </c>
      <c r="AY28" s="60">
        <v>18581.11</v>
      </c>
      <c r="AZ28" s="60">
        <v>5959.51</v>
      </c>
      <c r="BA28" s="60">
        <v>6527.16</v>
      </c>
      <c r="BB28" s="60">
        <v>66439.56</v>
      </c>
      <c r="BC28" s="60">
        <v>10887.79</v>
      </c>
      <c r="BD28" s="60">
        <v>12387.66</v>
      </c>
      <c r="BE28" s="60">
        <v>0</v>
      </c>
      <c r="BF28" s="60">
        <v>0</v>
      </c>
      <c r="BG28" s="60">
        <v>0</v>
      </c>
      <c r="BH28" s="60">
        <v>0</v>
      </c>
      <c r="BI28" s="60">
        <v>0</v>
      </c>
      <c r="BJ28" s="60">
        <v>0</v>
      </c>
      <c r="BK28" s="60">
        <v>120782.79</v>
      </c>
      <c r="BL28" s="61">
        <v>298</v>
      </c>
      <c r="BM28" s="2" t="s">
        <v>1333</v>
      </c>
    </row>
    <row r="29" spans="1:65" s="1" customFormat="1" ht="15" x14ac:dyDescent="0.25">
      <c r="A29" s="56" t="s">
        <v>127</v>
      </c>
      <c r="B29" s="56" t="s">
        <v>104</v>
      </c>
      <c r="C29" s="56" t="s">
        <v>128</v>
      </c>
      <c r="D29" s="57"/>
      <c r="E29" s="57"/>
      <c r="F29" s="57"/>
      <c r="G29" s="56" t="s">
        <v>129</v>
      </c>
      <c r="H29" s="56" t="s">
        <v>130</v>
      </c>
      <c r="I29" s="56" t="s">
        <v>1015</v>
      </c>
      <c r="J29" s="57"/>
      <c r="K29" s="56" t="s">
        <v>70</v>
      </c>
      <c r="L29" s="56" t="s">
        <v>131</v>
      </c>
      <c r="M29" s="57"/>
      <c r="N29" s="57"/>
      <c r="O29" s="56" t="s">
        <v>132</v>
      </c>
      <c r="P29" s="57"/>
      <c r="Q29" s="56" t="s">
        <v>1018</v>
      </c>
      <c r="R29" s="57"/>
      <c r="S29" s="57"/>
      <c r="T29" s="56" t="s">
        <v>1374</v>
      </c>
      <c r="U29" s="56" t="s">
        <v>1375</v>
      </c>
      <c r="V29" s="56" t="s">
        <v>1384</v>
      </c>
      <c r="W29" s="58">
        <v>51193</v>
      </c>
      <c r="X29" s="59" t="s">
        <v>1385</v>
      </c>
      <c r="Y29" s="56" t="s">
        <v>149</v>
      </c>
      <c r="Z29" s="56" t="s">
        <v>150</v>
      </c>
      <c r="AA29" s="56" t="s">
        <v>151</v>
      </c>
      <c r="AB29" s="56" t="s">
        <v>152</v>
      </c>
      <c r="AC29" s="56" t="s">
        <v>153</v>
      </c>
      <c r="AD29" s="57"/>
      <c r="AE29" s="56" t="s">
        <v>154</v>
      </c>
      <c r="AF29" s="56" t="s">
        <v>155</v>
      </c>
      <c r="AG29" s="56" t="s">
        <v>156</v>
      </c>
      <c r="AH29" s="56" t="s">
        <v>157</v>
      </c>
      <c r="AI29" s="56" t="s">
        <v>74</v>
      </c>
      <c r="AJ29" s="56" t="s">
        <v>158</v>
      </c>
      <c r="AK29" s="56" t="s">
        <v>159</v>
      </c>
      <c r="AL29" s="56" t="s">
        <v>159</v>
      </c>
      <c r="AM29" s="57"/>
      <c r="AN29" s="56" t="s">
        <v>75</v>
      </c>
      <c r="AO29" s="56" t="s">
        <v>3</v>
      </c>
      <c r="AP29" s="56" t="s">
        <v>3</v>
      </c>
      <c r="AQ29" s="56" t="s">
        <v>2</v>
      </c>
      <c r="AR29" s="60">
        <v>80.650000000000006</v>
      </c>
      <c r="AS29" s="60">
        <v>0</v>
      </c>
      <c r="AT29" s="58">
        <v>1</v>
      </c>
      <c r="AU29" s="58">
        <v>0</v>
      </c>
      <c r="AV29" s="60">
        <v>10800.6</v>
      </c>
      <c r="AW29" s="60">
        <v>12387.68</v>
      </c>
      <c r="AX29" s="60">
        <v>104.75</v>
      </c>
      <c r="AY29" s="60">
        <v>18581.11</v>
      </c>
      <c r="AZ29" s="60">
        <v>5959.51</v>
      </c>
      <c r="BA29" s="60">
        <v>6527.16</v>
      </c>
      <c r="BB29" s="60">
        <v>66439.56</v>
      </c>
      <c r="BC29" s="60">
        <v>10887.79</v>
      </c>
      <c r="BD29" s="60">
        <v>12387.66</v>
      </c>
      <c r="BE29" s="60">
        <v>0</v>
      </c>
      <c r="BF29" s="60">
        <v>0</v>
      </c>
      <c r="BG29" s="60">
        <v>0</v>
      </c>
      <c r="BH29" s="60">
        <v>0</v>
      </c>
      <c r="BI29" s="60">
        <v>0</v>
      </c>
      <c r="BJ29" s="60">
        <v>0</v>
      </c>
      <c r="BK29" s="60">
        <v>120782.79</v>
      </c>
      <c r="BL29" s="61">
        <v>298</v>
      </c>
      <c r="BM29" s="2" t="s">
        <v>1333</v>
      </c>
    </row>
    <row r="30" spans="1:65" s="1" customFormat="1" ht="15" x14ac:dyDescent="0.25">
      <c r="A30" s="56" t="s">
        <v>127</v>
      </c>
      <c r="B30" s="56" t="s">
        <v>104</v>
      </c>
      <c r="C30" s="56" t="s">
        <v>128</v>
      </c>
      <c r="D30" s="57"/>
      <c r="E30" s="57"/>
      <c r="F30" s="57"/>
      <c r="G30" s="56" t="s">
        <v>129</v>
      </c>
      <c r="H30" s="56" t="s">
        <v>130</v>
      </c>
      <c r="I30" s="56" t="s">
        <v>1015</v>
      </c>
      <c r="J30" s="57"/>
      <c r="K30" s="56" t="s">
        <v>70</v>
      </c>
      <c r="L30" s="56" t="s">
        <v>131</v>
      </c>
      <c r="M30" s="57"/>
      <c r="N30" s="57"/>
      <c r="O30" s="56" t="s">
        <v>132</v>
      </c>
      <c r="P30" s="57"/>
      <c r="Q30" s="56" t="s">
        <v>1017</v>
      </c>
      <c r="R30" s="57"/>
      <c r="S30" s="57"/>
      <c r="T30" s="56" t="s">
        <v>1374</v>
      </c>
      <c r="U30" s="56" t="s">
        <v>1375</v>
      </c>
      <c r="V30" s="56" t="s">
        <v>1386</v>
      </c>
      <c r="W30" s="58">
        <v>51035</v>
      </c>
      <c r="X30" s="59" t="s">
        <v>1387</v>
      </c>
      <c r="Y30" s="56" t="s">
        <v>1388</v>
      </c>
      <c r="Z30" s="56" t="s">
        <v>1389</v>
      </c>
      <c r="AA30" s="56" t="s">
        <v>160</v>
      </c>
      <c r="AB30" s="56" t="s">
        <v>804</v>
      </c>
      <c r="AC30" s="56" t="s">
        <v>186</v>
      </c>
      <c r="AD30" s="57"/>
      <c r="AE30" s="56" t="s">
        <v>1390</v>
      </c>
      <c r="AF30" s="56" t="s">
        <v>1391</v>
      </c>
      <c r="AG30" s="56" t="s">
        <v>123</v>
      </c>
      <c r="AH30" s="56" t="s">
        <v>1392</v>
      </c>
      <c r="AI30" s="56" t="s">
        <v>81</v>
      </c>
      <c r="AJ30" s="56" t="s">
        <v>79</v>
      </c>
      <c r="AK30" s="56" t="s">
        <v>109</v>
      </c>
      <c r="AL30" s="56" t="s">
        <v>110</v>
      </c>
      <c r="AM30" s="57"/>
      <c r="AN30" s="56" t="s">
        <v>75</v>
      </c>
      <c r="AO30" s="56" t="s">
        <v>2</v>
      </c>
      <c r="AP30" s="56" t="s">
        <v>3</v>
      </c>
      <c r="AQ30" s="56" t="s">
        <v>2</v>
      </c>
      <c r="AR30" s="60">
        <v>3539.73</v>
      </c>
      <c r="AS30" s="60">
        <v>0</v>
      </c>
      <c r="AT30" s="58">
        <v>1</v>
      </c>
      <c r="AU30" s="58">
        <v>0</v>
      </c>
      <c r="AV30" s="60">
        <v>10800.6</v>
      </c>
      <c r="AW30" s="60">
        <v>12387.68</v>
      </c>
      <c r="AX30" s="60">
        <v>3432</v>
      </c>
      <c r="AY30" s="60">
        <v>18581.11</v>
      </c>
      <c r="AZ30" s="60">
        <v>5959.51</v>
      </c>
      <c r="BA30" s="60">
        <v>6527.16</v>
      </c>
      <c r="BB30" s="60">
        <v>66439.56</v>
      </c>
      <c r="BC30" s="60">
        <v>10887.79</v>
      </c>
      <c r="BD30" s="60">
        <v>12387.66</v>
      </c>
      <c r="BE30" s="60">
        <v>0</v>
      </c>
      <c r="BF30" s="60">
        <v>0</v>
      </c>
      <c r="BG30" s="60">
        <v>0</v>
      </c>
      <c r="BH30" s="60">
        <v>0</v>
      </c>
      <c r="BI30" s="60">
        <v>0</v>
      </c>
      <c r="BJ30" s="60">
        <v>0</v>
      </c>
      <c r="BK30" s="60">
        <v>120782.79</v>
      </c>
      <c r="BL30" s="61">
        <v>298</v>
      </c>
      <c r="BM30" s="2" t="s">
        <v>1333</v>
      </c>
    </row>
    <row r="31" spans="1:65" s="1" customFormat="1" ht="23.25" x14ac:dyDescent="0.25">
      <c r="A31" s="56" t="s">
        <v>127</v>
      </c>
      <c r="B31" s="56" t="s">
        <v>104</v>
      </c>
      <c r="C31" s="56" t="s">
        <v>128</v>
      </c>
      <c r="D31" s="57"/>
      <c r="E31" s="57"/>
      <c r="F31" s="57"/>
      <c r="G31" s="56" t="s">
        <v>129</v>
      </c>
      <c r="H31" s="56" t="s">
        <v>130</v>
      </c>
      <c r="I31" s="56" t="s">
        <v>1015</v>
      </c>
      <c r="J31" s="57"/>
      <c r="K31" s="56" t="s">
        <v>70</v>
      </c>
      <c r="L31" s="56" t="s">
        <v>131</v>
      </c>
      <c r="M31" s="57"/>
      <c r="N31" s="57"/>
      <c r="O31" s="56" t="s">
        <v>132</v>
      </c>
      <c r="P31" s="57"/>
      <c r="Q31" s="56" t="s">
        <v>1018</v>
      </c>
      <c r="R31" s="57"/>
      <c r="S31" s="57"/>
      <c r="T31" s="56" t="s">
        <v>1393</v>
      </c>
      <c r="U31" s="56" t="s">
        <v>1374</v>
      </c>
      <c r="V31" s="56" t="s">
        <v>112</v>
      </c>
      <c r="W31" s="58">
        <v>47638</v>
      </c>
      <c r="X31" s="59" t="s">
        <v>1394</v>
      </c>
      <c r="Y31" s="56" t="s">
        <v>140</v>
      </c>
      <c r="Z31" s="56" t="s">
        <v>141</v>
      </c>
      <c r="AA31" s="56" t="s">
        <v>142</v>
      </c>
      <c r="AB31" s="56" t="s">
        <v>143</v>
      </c>
      <c r="AC31" s="56" t="s">
        <v>144</v>
      </c>
      <c r="AD31" s="57"/>
      <c r="AE31" s="56" t="s">
        <v>145</v>
      </c>
      <c r="AF31" s="56" t="s">
        <v>114</v>
      </c>
      <c r="AG31" s="56" t="s">
        <v>115</v>
      </c>
      <c r="AH31" s="56" t="s">
        <v>146</v>
      </c>
      <c r="AI31" s="56" t="s">
        <v>74</v>
      </c>
      <c r="AJ31" s="56" t="s">
        <v>147</v>
      </c>
      <c r="AK31" s="56" t="s">
        <v>148</v>
      </c>
      <c r="AL31" s="56" t="s">
        <v>148</v>
      </c>
      <c r="AM31" s="57"/>
      <c r="AN31" s="56" t="s">
        <v>75</v>
      </c>
      <c r="AO31" s="56" t="s">
        <v>3</v>
      </c>
      <c r="AP31" s="56" t="s">
        <v>3</v>
      </c>
      <c r="AQ31" s="56" t="s">
        <v>2</v>
      </c>
      <c r="AR31" s="60">
        <v>6.25</v>
      </c>
      <c r="AS31" s="60">
        <v>0</v>
      </c>
      <c r="AT31" s="58">
        <v>1</v>
      </c>
      <c r="AU31" s="58">
        <v>0</v>
      </c>
      <c r="AV31" s="60">
        <v>10800.6</v>
      </c>
      <c r="AW31" s="60">
        <v>12387.68</v>
      </c>
      <c r="AX31" s="60">
        <v>8.1199999999999992</v>
      </c>
      <c r="AY31" s="60">
        <v>18581.11</v>
      </c>
      <c r="AZ31" s="60">
        <v>5959.51</v>
      </c>
      <c r="BA31" s="60">
        <v>6527.16</v>
      </c>
      <c r="BB31" s="60">
        <v>66439.56</v>
      </c>
      <c r="BC31" s="60">
        <v>10887.79</v>
      </c>
      <c r="BD31" s="60">
        <v>12387.66</v>
      </c>
      <c r="BE31" s="60">
        <v>0</v>
      </c>
      <c r="BF31" s="60">
        <v>0</v>
      </c>
      <c r="BG31" s="60">
        <v>0</v>
      </c>
      <c r="BH31" s="60">
        <v>0</v>
      </c>
      <c r="BI31" s="60">
        <v>0</v>
      </c>
      <c r="BJ31" s="60">
        <v>0</v>
      </c>
      <c r="BK31" s="60">
        <v>120782.79</v>
      </c>
      <c r="BL31" s="61">
        <v>298</v>
      </c>
      <c r="BM31" s="2" t="s">
        <v>1333</v>
      </c>
    </row>
    <row r="32" spans="1:65" s="1" customFormat="1" ht="15" x14ac:dyDescent="0.25">
      <c r="A32" s="56" t="s">
        <v>127</v>
      </c>
      <c r="B32" s="56" t="s">
        <v>104</v>
      </c>
      <c r="C32" s="56" t="s">
        <v>128</v>
      </c>
      <c r="D32" s="57"/>
      <c r="E32" s="57"/>
      <c r="F32" s="57"/>
      <c r="G32" s="56" t="s">
        <v>129</v>
      </c>
      <c r="H32" s="56" t="s">
        <v>130</v>
      </c>
      <c r="I32" s="56" t="s">
        <v>1015</v>
      </c>
      <c r="J32" s="57"/>
      <c r="K32" s="56" t="s">
        <v>70</v>
      </c>
      <c r="L32" s="56" t="s">
        <v>131</v>
      </c>
      <c r="M32" s="57"/>
      <c r="N32" s="57"/>
      <c r="O32" s="56" t="s">
        <v>132</v>
      </c>
      <c r="P32" s="57"/>
      <c r="Q32" s="56" t="s">
        <v>1018</v>
      </c>
      <c r="R32" s="57"/>
      <c r="S32" s="57"/>
      <c r="T32" s="56" t="s">
        <v>1393</v>
      </c>
      <c r="U32" s="56" t="s">
        <v>1374</v>
      </c>
      <c r="V32" s="56" t="s">
        <v>1349</v>
      </c>
      <c r="W32" s="58">
        <v>45993</v>
      </c>
      <c r="X32" s="59" t="s">
        <v>1395</v>
      </c>
      <c r="Y32" s="56" t="s">
        <v>1396</v>
      </c>
      <c r="Z32" s="56" t="s">
        <v>1397</v>
      </c>
      <c r="AA32" s="56" t="s">
        <v>105</v>
      </c>
      <c r="AB32" s="56" t="s">
        <v>106</v>
      </c>
      <c r="AC32" s="56" t="s">
        <v>107</v>
      </c>
      <c r="AD32" s="57"/>
      <c r="AE32" s="56" t="s">
        <v>1398</v>
      </c>
      <c r="AF32" s="56" t="s">
        <v>114</v>
      </c>
      <c r="AG32" s="56" t="s">
        <v>115</v>
      </c>
      <c r="AH32" s="56" t="s">
        <v>1399</v>
      </c>
      <c r="AI32" s="56" t="s">
        <v>74</v>
      </c>
      <c r="AJ32" s="56" t="s">
        <v>108</v>
      </c>
      <c r="AK32" s="56" t="s">
        <v>109</v>
      </c>
      <c r="AL32" s="56" t="s">
        <v>110</v>
      </c>
      <c r="AM32" s="57"/>
      <c r="AN32" s="56" t="s">
        <v>75</v>
      </c>
      <c r="AO32" s="56" t="s">
        <v>3</v>
      </c>
      <c r="AP32" s="56" t="s">
        <v>3</v>
      </c>
      <c r="AQ32" s="56" t="s">
        <v>2</v>
      </c>
      <c r="AR32" s="60">
        <v>196.47</v>
      </c>
      <c r="AS32" s="60">
        <v>0</v>
      </c>
      <c r="AT32" s="58">
        <v>1</v>
      </c>
      <c r="AU32" s="58">
        <v>0</v>
      </c>
      <c r="AV32" s="60">
        <v>10800.6</v>
      </c>
      <c r="AW32" s="60">
        <v>12387.68</v>
      </c>
      <c r="AX32" s="60">
        <v>255.19</v>
      </c>
      <c r="AY32" s="60">
        <v>18581.11</v>
      </c>
      <c r="AZ32" s="60">
        <v>5959.51</v>
      </c>
      <c r="BA32" s="60">
        <v>6527.16</v>
      </c>
      <c r="BB32" s="60">
        <v>66439.56</v>
      </c>
      <c r="BC32" s="60">
        <v>10887.79</v>
      </c>
      <c r="BD32" s="60">
        <v>12387.66</v>
      </c>
      <c r="BE32" s="60">
        <v>0</v>
      </c>
      <c r="BF32" s="60">
        <v>0</v>
      </c>
      <c r="BG32" s="60">
        <v>0</v>
      </c>
      <c r="BH32" s="60">
        <v>0</v>
      </c>
      <c r="BI32" s="60">
        <v>0</v>
      </c>
      <c r="BJ32" s="60">
        <v>0</v>
      </c>
      <c r="BK32" s="60">
        <v>120782.79</v>
      </c>
      <c r="BL32" s="61">
        <v>298</v>
      </c>
      <c r="BM32" s="2" t="s">
        <v>1333</v>
      </c>
    </row>
    <row r="33" spans="1:65" s="1" customFormat="1" ht="23.25" x14ac:dyDescent="0.25">
      <c r="A33" s="56" t="s">
        <v>127</v>
      </c>
      <c r="B33" s="56" t="s">
        <v>104</v>
      </c>
      <c r="C33" s="56" t="s">
        <v>128</v>
      </c>
      <c r="D33" s="57"/>
      <c r="E33" s="57"/>
      <c r="F33" s="57"/>
      <c r="G33" s="56" t="s">
        <v>129</v>
      </c>
      <c r="H33" s="56" t="s">
        <v>130</v>
      </c>
      <c r="I33" s="56" t="s">
        <v>1015</v>
      </c>
      <c r="J33" s="57"/>
      <c r="K33" s="56" t="s">
        <v>70</v>
      </c>
      <c r="L33" s="56" t="s">
        <v>131</v>
      </c>
      <c r="M33" s="57"/>
      <c r="N33" s="57"/>
      <c r="O33" s="56" t="s">
        <v>132</v>
      </c>
      <c r="P33" s="57"/>
      <c r="Q33" s="56" t="s">
        <v>1018</v>
      </c>
      <c r="R33" s="57"/>
      <c r="S33" s="57"/>
      <c r="T33" s="56" t="s">
        <v>1393</v>
      </c>
      <c r="U33" s="56" t="s">
        <v>1374</v>
      </c>
      <c r="V33" s="56" t="s">
        <v>1400</v>
      </c>
      <c r="W33" s="58">
        <v>49703</v>
      </c>
      <c r="X33" s="59" t="s">
        <v>1401</v>
      </c>
      <c r="Y33" s="56" t="s">
        <v>1402</v>
      </c>
      <c r="Z33" s="56" t="s">
        <v>1403</v>
      </c>
      <c r="AA33" s="56" t="s">
        <v>160</v>
      </c>
      <c r="AB33" s="56" t="s">
        <v>1404</v>
      </c>
      <c r="AC33" s="56" t="s">
        <v>198</v>
      </c>
      <c r="AD33" s="57"/>
      <c r="AE33" s="56" t="s">
        <v>1405</v>
      </c>
      <c r="AF33" s="56" t="s">
        <v>72</v>
      </c>
      <c r="AG33" s="56" t="s">
        <v>73</v>
      </c>
      <c r="AH33" s="56" t="s">
        <v>1406</v>
      </c>
      <c r="AI33" s="56" t="s">
        <v>74</v>
      </c>
      <c r="AJ33" s="56" t="s">
        <v>79</v>
      </c>
      <c r="AK33" s="56" t="s">
        <v>1407</v>
      </c>
      <c r="AL33" s="56" t="s">
        <v>1407</v>
      </c>
      <c r="AM33" s="57"/>
      <c r="AN33" s="56" t="s">
        <v>75</v>
      </c>
      <c r="AO33" s="56" t="s">
        <v>3</v>
      </c>
      <c r="AP33" s="56" t="s">
        <v>3</v>
      </c>
      <c r="AQ33" s="56" t="s">
        <v>2</v>
      </c>
      <c r="AR33" s="60">
        <v>284.14</v>
      </c>
      <c r="AS33" s="60">
        <v>0</v>
      </c>
      <c r="AT33" s="58">
        <v>1</v>
      </c>
      <c r="AU33" s="58">
        <v>0</v>
      </c>
      <c r="AV33" s="60">
        <v>10800.6</v>
      </c>
      <c r="AW33" s="60">
        <v>12387.68</v>
      </c>
      <c r="AX33" s="60">
        <v>369.07</v>
      </c>
      <c r="AY33" s="60">
        <v>18581.11</v>
      </c>
      <c r="AZ33" s="60">
        <v>5959.51</v>
      </c>
      <c r="BA33" s="60">
        <v>6527.16</v>
      </c>
      <c r="BB33" s="60">
        <v>66439.56</v>
      </c>
      <c r="BC33" s="60">
        <v>10887.79</v>
      </c>
      <c r="BD33" s="60">
        <v>12387.66</v>
      </c>
      <c r="BE33" s="60">
        <v>0</v>
      </c>
      <c r="BF33" s="60">
        <v>0</v>
      </c>
      <c r="BG33" s="60">
        <v>0</v>
      </c>
      <c r="BH33" s="60">
        <v>0</v>
      </c>
      <c r="BI33" s="60">
        <v>0</v>
      </c>
      <c r="BJ33" s="60">
        <v>0</v>
      </c>
      <c r="BK33" s="60">
        <v>120782.79</v>
      </c>
      <c r="BL33" s="61">
        <v>298</v>
      </c>
      <c r="BM33" s="2" t="s">
        <v>1333</v>
      </c>
    </row>
    <row r="34" spans="1:65" s="1" customFormat="1" ht="15" x14ac:dyDescent="0.25">
      <c r="A34" s="56" t="s">
        <v>127</v>
      </c>
      <c r="B34" s="56" t="s">
        <v>104</v>
      </c>
      <c r="C34" s="56" t="s">
        <v>128</v>
      </c>
      <c r="D34" s="57"/>
      <c r="E34" s="57"/>
      <c r="F34" s="57"/>
      <c r="G34" s="56" t="s">
        <v>129</v>
      </c>
      <c r="H34" s="56" t="s">
        <v>130</v>
      </c>
      <c r="I34" s="56" t="s">
        <v>1015</v>
      </c>
      <c r="J34" s="57"/>
      <c r="K34" s="56" t="s">
        <v>70</v>
      </c>
      <c r="L34" s="56" t="s">
        <v>131</v>
      </c>
      <c r="M34" s="57"/>
      <c r="N34" s="57"/>
      <c r="O34" s="56" t="s">
        <v>132</v>
      </c>
      <c r="P34" s="57"/>
      <c r="Q34" s="56" t="s">
        <v>1018</v>
      </c>
      <c r="R34" s="57"/>
      <c r="S34" s="57"/>
      <c r="T34" s="56" t="s">
        <v>1408</v>
      </c>
      <c r="U34" s="56" t="s">
        <v>1393</v>
      </c>
      <c r="V34" s="56" t="s">
        <v>162</v>
      </c>
      <c r="W34" s="58">
        <v>45573</v>
      </c>
      <c r="X34" s="59" t="s">
        <v>1409</v>
      </c>
      <c r="Y34" s="56" t="s">
        <v>163</v>
      </c>
      <c r="Z34" s="56" t="s">
        <v>164</v>
      </c>
      <c r="AA34" s="56" t="s">
        <v>119</v>
      </c>
      <c r="AB34" s="56" t="s">
        <v>165</v>
      </c>
      <c r="AC34" s="56" t="s">
        <v>166</v>
      </c>
      <c r="AD34" s="57"/>
      <c r="AE34" s="56" t="s">
        <v>167</v>
      </c>
      <c r="AF34" s="56" t="s">
        <v>114</v>
      </c>
      <c r="AG34" s="56" t="s">
        <v>115</v>
      </c>
      <c r="AH34" s="56" t="s">
        <v>168</v>
      </c>
      <c r="AI34" s="56" t="s">
        <v>74</v>
      </c>
      <c r="AJ34" s="56" t="s">
        <v>79</v>
      </c>
      <c r="AK34" s="56" t="s">
        <v>169</v>
      </c>
      <c r="AL34" s="56" t="s">
        <v>169</v>
      </c>
      <c r="AM34" s="57"/>
      <c r="AN34" s="56" t="s">
        <v>75</v>
      </c>
      <c r="AO34" s="56" t="s">
        <v>3</v>
      </c>
      <c r="AP34" s="56" t="s">
        <v>3</v>
      </c>
      <c r="AQ34" s="56" t="s">
        <v>2</v>
      </c>
      <c r="AR34" s="60">
        <v>55.05</v>
      </c>
      <c r="AS34" s="60">
        <v>0</v>
      </c>
      <c r="AT34" s="58">
        <v>1</v>
      </c>
      <c r="AU34" s="58">
        <v>0</v>
      </c>
      <c r="AV34" s="60">
        <v>10800.6</v>
      </c>
      <c r="AW34" s="60">
        <v>12387.68</v>
      </c>
      <c r="AX34" s="60">
        <v>71.5</v>
      </c>
      <c r="AY34" s="60">
        <v>18581.11</v>
      </c>
      <c r="AZ34" s="60">
        <v>5959.51</v>
      </c>
      <c r="BA34" s="60">
        <v>6527.16</v>
      </c>
      <c r="BB34" s="60">
        <v>66439.56</v>
      </c>
      <c r="BC34" s="60">
        <v>10887.79</v>
      </c>
      <c r="BD34" s="60">
        <v>12387.66</v>
      </c>
      <c r="BE34" s="60">
        <v>0</v>
      </c>
      <c r="BF34" s="60">
        <v>0</v>
      </c>
      <c r="BG34" s="60">
        <v>0</v>
      </c>
      <c r="BH34" s="60">
        <v>0</v>
      </c>
      <c r="BI34" s="60">
        <v>0</v>
      </c>
      <c r="BJ34" s="60">
        <v>0</v>
      </c>
      <c r="BK34" s="60">
        <v>120782.79</v>
      </c>
      <c r="BL34" s="61">
        <v>298</v>
      </c>
      <c r="BM34" s="2" t="s">
        <v>1333</v>
      </c>
    </row>
    <row r="35" spans="1:65" s="1" customFormat="1" ht="15" x14ac:dyDescent="0.25">
      <c r="A35" s="56" t="s">
        <v>127</v>
      </c>
      <c r="B35" s="56" t="s">
        <v>104</v>
      </c>
      <c r="C35" s="56" t="s">
        <v>128</v>
      </c>
      <c r="D35" s="57"/>
      <c r="E35" s="57"/>
      <c r="F35" s="57"/>
      <c r="G35" s="56" t="s">
        <v>129</v>
      </c>
      <c r="H35" s="56" t="s">
        <v>130</v>
      </c>
      <c r="I35" s="56" t="s">
        <v>1015</v>
      </c>
      <c r="J35" s="57"/>
      <c r="K35" s="56" t="s">
        <v>70</v>
      </c>
      <c r="L35" s="56" t="s">
        <v>131</v>
      </c>
      <c r="M35" s="57"/>
      <c r="N35" s="57"/>
      <c r="O35" s="56" t="s">
        <v>132</v>
      </c>
      <c r="P35" s="57"/>
      <c r="Q35" s="56" t="s">
        <v>1018</v>
      </c>
      <c r="R35" s="57"/>
      <c r="S35" s="57"/>
      <c r="T35" s="56" t="s">
        <v>1408</v>
      </c>
      <c r="U35" s="56" t="s">
        <v>1393</v>
      </c>
      <c r="V35" s="56" t="s">
        <v>1410</v>
      </c>
      <c r="W35" s="58">
        <v>53664</v>
      </c>
      <c r="X35" s="59" t="s">
        <v>1411</v>
      </c>
      <c r="Y35" s="56" t="s">
        <v>1100</v>
      </c>
      <c r="Z35" s="56" t="s">
        <v>1101</v>
      </c>
      <c r="AA35" s="56" t="s">
        <v>76</v>
      </c>
      <c r="AB35" s="56" t="s">
        <v>102</v>
      </c>
      <c r="AC35" s="56" t="s">
        <v>103</v>
      </c>
      <c r="AD35" s="57"/>
      <c r="AE35" s="56" t="s">
        <v>1102</v>
      </c>
      <c r="AF35" s="56" t="s">
        <v>1103</v>
      </c>
      <c r="AG35" s="56" t="s">
        <v>73</v>
      </c>
      <c r="AH35" s="56" t="s">
        <v>1104</v>
      </c>
      <c r="AI35" s="56" t="s">
        <v>74</v>
      </c>
      <c r="AJ35" s="56" t="s">
        <v>79</v>
      </c>
      <c r="AK35" s="56" t="s">
        <v>1105</v>
      </c>
      <c r="AL35" s="56" t="s">
        <v>1105</v>
      </c>
      <c r="AM35" s="57"/>
      <c r="AN35" s="56" t="s">
        <v>75</v>
      </c>
      <c r="AO35" s="56" t="s">
        <v>3</v>
      </c>
      <c r="AP35" s="56" t="s">
        <v>3</v>
      </c>
      <c r="AQ35" s="56" t="s">
        <v>2</v>
      </c>
      <c r="AR35" s="60">
        <v>191.98</v>
      </c>
      <c r="AS35" s="60">
        <v>0</v>
      </c>
      <c r="AT35" s="58">
        <v>1</v>
      </c>
      <c r="AU35" s="58">
        <v>0</v>
      </c>
      <c r="AV35" s="60">
        <v>10800.6</v>
      </c>
      <c r="AW35" s="60">
        <v>12387.68</v>
      </c>
      <c r="AX35" s="60">
        <v>249.36</v>
      </c>
      <c r="AY35" s="60">
        <v>18581.11</v>
      </c>
      <c r="AZ35" s="60">
        <v>5959.51</v>
      </c>
      <c r="BA35" s="60">
        <v>6527.16</v>
      </c>
      <c r="BB35" s="60">
        <v>66439.56</v>
      </c>
      <c r="BC35" s="60">
        <v>10887.79</v>
      </c>
      <c r="BD35" s="60">
        <v>12387.66</v>
      </c>
      <c r="BE35" s="60">
        <v>0</v>
      </c>
      <c r="BF35" s="60">
        <v>0</v>
      </c>
      <c r="BG35" s="60">
        <v>0</v>
      </c>
      <c r="BH35" s="60">
        <v>0</v>
      </c>
      <c r="BI35" s="60">
        <v>0</v>
      </c>
      <c r="BJ35" s="60">
        <v>0</v>
      </c>
      <c r="BK35" s="60">
        <v>120782.79</v>
      </c>
      <c r="BL35" s="61">
        <v>298</v>
      </c>
      <c r="BM35" s="2" t="s">
        <v>1333</v>
      </c>
    </row>
    <row r="36" spans="1:65" s="1" customFormat="1" ht="15" x14ac:dyDescent="0.25">
      <c r="A36" s="56" t="s">
        <v>127</v>
      </c>
      <c r="B36" s="56" t="s">
        <v>104</v>
      </c>
      <c r="C36" s="56" t="s">
        <v>128</v>
      </c>
      <c r="D36" s="57"/>
      <c r="E36" s="57"/>
      <c r="F36" s="57"/>
      <c r="G36" s="56" t="s">
        <v>129</v>
      </c>
      <c r="H36" s="56" t="s">
        <v>130</v>
      </c>
      <c r="I36" s="56" t="s">
        <v>1015</v>
      </c>
      <c r="J36" s="57"/>
      <c r="K36" s="56" t="s">
        <v>70</v>
      </c>
      <c r="L36" s="56" t="s">
        <v>131</v>
      </c>
      <c r="M36" s="57"/>
      <c r="N36" s="57"/>
      <c r="O36" s="56" t="s">
        <v>132</v>
      </c>
      <c r="P36" s="57"/>
      <c r="Q36" s="56" t="s">
        <v>1018</v>
      </c>
      <c r="R36" s="57"/>
      <c r="S36" s="57"/>
      <c r="T36" s="56" t="s">
        <v>1408</v>
      </c>
      <c r="U36" s="56" t="s">
        <v>1393</v>
      </c>
      <c r="V36" s="56" t="s">
        <v>766</v>
      </c>
      <c r="W36" s="58">
        <v>52750</v>
      </c>
      <c r="X36" s="59" t="s">
        <v>1412</v>
      </c>
      <c r="Y36" s="56" t="s">
        <v>767</v>
      </c>
      <c r="Z36" s="56" t="s">
        <v>768</v>
      </c>
      <c r="AA36" s="56" t="s">
        <v>769</v>
      </c>
      <c r="AB36" s="56" t="s">
        <v>770</v>
      </c>
      <c r="AC36" s="56" t="s">
        <v>138</v>
      </c>
      <c r="AD36" s="57"/>
      <c r="AE36" s="56" t="s">
        <v>771</v>
      </c>
      <c r="AF36" s="56" t="s">
        <v>114</v>
      </c>
      <c r="AG36" s="56" t="s">
        <v>115</v>
      </c>
      <c r="AH36" s="56" t="s">
        <v>772</v>
      </c>
      <c r="AI36" s="56" t="s">
        <v>74</v>
      </c>
      <c r="AJ36" s="56" t="s">
        <v>79</v>
      </c>
      <c r="AK36" s="56" t="s">
        <v>109</v>
      </c>
      <c r="AL36" s="56" t="s">
        <v>110</v>
      </c>
      <c r="AM36" s="57"/>
      <c r="AN36" s="56" t="s">
        <v>75</v>
      </c>
      <c r="AO36" s="56" t="s">
        <v>3</v>
      </c>
      <c r="AP36" s="56" t="s">
        <v>3</v>
      </c>
      <c r="AQ36" s="56" t="s">
        <v>2</v>
      </c>
      <c r="AR36" s="60">
        <v>1593.9</v>
      </c>
      <c r="AS36" s="60">
        <v>0</v>
      </c>
      <c r="AT36" s="58">
        <v>1</v>
      </c>
      <c r="AU36" s="58">
        <v>0</v>
      </c>
      <c r="AV36" s="60">
        <v>10800.6</v>
      </c>
      <c r="AW36" s="60">
        <v>12387.68</v>
      </c>
      <c r="AX36" s="60">
        <v>2070.3200000000002</v>
      </c>
      <c r="AY36" s="60">
        <v>18581.11</v>
      </c>
      <c r="AZ36" s="60">
        <v>5959.51</v>
      </c>
      <c r="BA36" s="60">
        <v>6527.16</v>
      </c>
      <c r="BB36" s="60">
        <v>66439.56</v>
      </c>
      <c r="BC36" s="60">
        <v>10887.79</v>
      </c>
      <c r="BD36" s="60">
        <v>12387.66</v>
      </c>
      <c r="BE36" s="60">
        <v>0</v>
      </c>
      <c r="BF36" s="60">
        <v>0</v>
      </c>
      <c r="BG36" s="60">
        <v>0</v>
      </c>
      <c r="BH36" s="60">
        <v>0</v>
      </c>
      <c r="BI36" s="60">
        <v>0</v>
      </c>
      <c r="BJ36" s="60">
        <v>0</v>
      </c>
      <c r="BK36" s="60">
        <v>120782.79</v>
      </c>
      <c r="BL36" s="61">
        <v>298</v>
      </c>
      <c r="BM36" s="2" t="s">
        <v>1333</v>
      </c>
    </row>
    <row r="37" spans="1:65" s="1" customFormat="1" ht="15" x14ac:dyDescent="0.25">
      <c r="A37" s="56" t="s">
        <v>127</v>
      </c>
      <c r="B37" s="56" t="s">
        <v>104</v>
      </c>
      <c r="C37" s="56" t="s">
        <v>128</v>
      </c>
      <c r="D37" s="57"/>
      <c r="E37" s="57"/>
      <c r="F37" s="57"/>
      <c r="G37" s="56" t="s">
        <v>129</v>
      </c>
      <c r="H37" s="56" t="s">
        <v>130</v>
      </c>
      <c r="I37" s="56" t="s">
        <v>1015</v>
      </c>
      <c r="J37" s="57"/>
      <c r="K37" s="56" t="s">
        <v>70</v>
      </c>
      <c r="L37" s="56" t="s">
        <v>131</v>
      </c>
      <c r="M37" s="57"/>
      <c r="N37" s="57"/>
      <c r="O37" s="56" t="s">
        <v>132</v>
      </c>
      <c r="P37" s="57"/>
      <c r="Q37" s="56" t="s">
        <v>1018</v>
      </c>
      <c r="R37" s="57"/>
      <c r="S37" s="57"/>
      <c r="T37" s="56" t="s">
        <v>1413</v>
      </c>
      <c r="U37" s="56" t="s">
        <v>1408</v>
      </c>
      <c r="V37" s="56" t="s">
        <v>766</v>
      </c>
      <c r="W37" s="58">
        <v>33238</v>
      </c>
      <c r="X37" s="59" t="s">
        <v>1414</v>
      </c>
      <c r="Y37" s="56" t="s">
        <v>767</v>
      </c>
      <c r="Z37" s="56" t="s">
        <v>768</v>
      </c>
      <c r="AA37" s="56" t="s">
        <v>769</v>
      </c>
      <c r="AB37" s="56" t="s">
        <v>770</v>
      </c>
      <c r="AC37" s="56" t="s">
        <v>138</v>
      </c>
      <c r="AD37" s="57"/>
      <c r="AE37" s="56" t="s">
        <v>771</v>
      </c>
      <c r="AF37" s="56" t="s">
        <v>114</v>
      </c>
      <c r="AG37" s="56" t="s">
        <v>115</v>
      </c>
      <c r="AH37" s="56" t="s">
        <v>772</v>
      </c>
      <c r="AI37" s="56" t="s">
        <v>74</v>
      </c>
      <c r="AJ37" s="56" t="s">
        <v>79</v>
      </c>
      <c r="AK37" s="56" t="s">
        <v>109</v>
      </c>
      <c r="AL37" s="56" t="s">
        <v>110</v>
      </c>
      <c r="AM37" s="57"/>
      <c r="AN37" s="56" t="s">
        <v>75</v>
      </c>
      <c r="AO37" s="56" t="s">
        <v>3</v>
      </c>
      <c r="AP37" s="56" t="s">
        <v>3</v>
      </c>
      <c r="AQ37" s="56" t="s">
        <v>2</v>
      </c>
      <c r="AR37" s="60">
        <v>161.84</v>
      </c>
      <c r="AS37" s="60">
        <v>0</v>
      </c>
      <c r="AT37" s="58">
        <v>1</v>
      </c>
      <c r="AU37" s="58">
        <v>0</v>
      </c>
      <c r="AV37" s="60">
        <v>10800.6</v>
      </c>
      <c r="AW37" s="60">
        <v>12387.68</v>
      </c>
      <c r="AX37" s="60">
        <v>210.22</v>
      </c>
      <c r="AY37" s="60">
        <v>18581.11</v>
      </c>
      <c r="AZ37" s="60">
        <v>5959.51</v>
      </c>
      <c r="BA37" s="60">
        <v>6527.16</v>
      </c>
      <c r="BB37" s="60">
        <v>66439.56</v>
      </c>
      <c r="BC37" s="60">
        <v>10887.79</v>
      </c>
      <c r="BD37" s="60">
        <v>12387.66</v>
      </c>
      <c r="BE37" s="60">
        <v>0</v>
      </c>
      <c r="BF37" s="60">
        <v>0</v>
      </c>
      <c r="BG37" s="60">
        <v>0</v>
      </c>
      <c r="BH37" s="60">
        <v>0</v>
      </c>
      <c r="BI37" s="60">
        <v>0</v>
      </c>
      <c r="BJ37" s="60">
        <v>0</v>
      </c>
      <c r="BK37" s="60">
        <v>120782.79</v>
      </c>
      <c r="BL37" s="61">
        <v>298</v>
      </c>
      <c r="BM37" s="2" t="s">
        <v>1333</v>
      </c>
    </row>
    <row r="38" spans="1:65" s="1" customFormat="1" ht="15" x14ac:dyDescent="0.25">
      <c r="A38" s="56" t="s">
        <v>127</v>
      </c>
      <c r="B38" s="56" t="s">
        <v>104</v>
      </c>
      <c r="C38" s="56" t="s">
        <v>128</v>
      </c>
      <c r="D38" s="57"/>
      <c r="E38" s="57"/>
      <c r="F38" s="57"/>
      <c r="G38" s="56" t="s">
        <v>129</v>
      </c>
      <c r="H38" s="56" t="s">
        <v>130</v>
      </c>
      <c r="I38" s="56" t="s">
        <v>1015</v>
      </c>
      <c r="J38" s="57"/>
      <c r="K38" s="56" t="s">
        <v>70</v>
      </c>
      <c r="L38" s="56" t="s">
        <v>131</v>
      </c>
      <c r="M38" s="57"/>
      <c r="N38" s="57"/>
      <c r="O38" s="56" t="s">
        <v>132</v>
      </c>
      <c r="P38" s="57"/>
      <c r="Q38" s="56" t="s">
        <v>1018</v>
      </c>
      <c r="R38" s="57"/>
      <c r="S38" s="57"/>
      <c r="T38" s="56" t="s">
        <v>1415</v>
      </c>
      <c r="U38" s="56" t="s">
        <v>1374</v>
      </c>
      <c r="V38" s="56" t="s">
        <v>1416</v>
      </c>
      <c r="W38" s="58">
        <v>14661</v>
      </c>
      <c r="X38" s="59" t="s">
        <v>1417</v>
      </c>
      <c r="Y38" s="56" t="s">
        <v>1418</v>
      </c>
      <c r="Z38" s="56" t="s">
        <v>1419</v>
      </c>
      <c r="AA38" s="56" t="s">
        <v>76</v>
      </c>
      <c r="AB38" s="56" t="s">
        <v>84</v>
      </c>
      <c r="AC38" s="56" t="s">
        <v>85</v>
      </c>
      <c r="AD38" s="57"/>
      <c r="AE38" s="56" t="s">
        <v>1420</v>
      </c>
      <c r="AF38" s="56" t="s">
        <v>114</v>
      </c>
      <c r="AG38" s="56" t="s">
        <v>115</v>
      </c>
      <c r="AH38" s="56" t="s">
        <v>1421</v>
      </c>
      <c r="AI38" s="56" t="s">
        <v>74</v>
      </c>
      <c r="AJ38" s="56" t="s">
        <v>79</v>
      </c>
      <c r="AK38" s="56" t="s">
        <v>109</v>
      </c>
      <c r="AL38" s="56" t="s">
        <v>110</v>
      </c>
      <c r="AM38" s="57"/>
      <c r="AN38" s="56" t="s">
        <v>75</v>
      </c>
      <c r="AO38" s="56" t="s">
        <v>3</v>
      </c>
      <c r="AP38" s="56" t="s">
        <v>3</v>
      </c>
      <c r="AQ38" s="56" t="s">
        <v>2</v>
      </c>
      <c r="AR38" s="60">
        <v>1539.76</v>
      </c>
      <c r="AS38" s="60">
        <v>0</v>
      </c>
      <c r="AT38" s="58">
        <v>1</v>
      </c>
      <c r="AU38" s="58">
        <v>0</v>
      </c>
      <c r="AV38" s="60">
        <v>10800.6</v>
      </c>
      <c r="AW38" s="60">
        <v>12387.68</v>
      </c>
      <c r="AX38" s="60">
        <v>2000</v>
      </c>
      <c r="AY38" s="60">
        <v>18581.11</v>
      </c>
      <c r="AZ38" s="60">
        <v>5959.51</v>
      </c>
      <c r="BA38" s="60">
        <v>6527.16</v>
      </c>
      <c r="BB38" s="60">
        <v>66439.56</v>
      </c>
      <c r="BC38" s="60">
        <v>10887.79</v>
      </c>
      <c r="BD38" s="60">
        <v>12387.66</v>
      </c>
      <c r="BE38" s="60">
        <v>0</v>
      </c>
      <c r="BF38" s="60">
        <v>0</v>
      </c>
      <c r="BG38" s="60">
        <v>0</v>
      </c>
      <c r="BH38" s="60">
        <v>0</v>
      </c>
      <c r="BI38" s="60">
        <v>0</v>
      </c>
      <c r="BJ38" s="60">
        <v>0</v>
      </c>
      <c r="BK38" s="60">
        <v>120782.79</v>
      </c>
      <c r="BL38" s="61">
        <v>298</v>
      </c>
      <c r="BM38" s="2" t="s">
        <v>1333</v>
      </c>
    </row>
    <row r="39" spans="1:65" s="1" customFormat="1" ht="15" x14ac:dyDescent="0.25">
      <c r="A39" s="56" t="s">
        <v>127</v>
      </c>
      <c r="B39" s="56" t="s">
        <v>104</v>
      </c>
      <c r="C39" s="56" t="s">
        <v>128</v>
      </c>
      <c r="D39" s="57"/>
      <c r="E39" s="57"/>
      <c r="F39" s="57"/>
      <c r="G39" s="56" t="s">
        <v>129</v>
      </c>
      <c r="H39" s="56" t="s">
        <v>130</v>
      </c>
      <c r="I39" s="56" t="s">
        <v>1015</v>
      </c>
      <c r="J39" s="57"/>
      <c r="K39" s="56" t="s">
        <v>70</v>
      </c>
      <c r="L39" s="56" t="s">
        <v>131</v>
      </c>
      <c r="M39" s="57"/>
      <c r="N39" s="57"/>
      <c r="O39" s="56" t="s">
        <v>132</v>
      </c>
      <c r="P39" s="57"/>
      <c r="Q39" s="56" t="s">
        <v>1018</v>
      </c>
      <c r="R39" s="57"/>
      <c r="S39" s="57"/>
      <c r="T39" s="56" t="s">
        <v>1415</v>
      </c>
      <c r="U39" s="56" t="s">
        <v>1413</v>
      </c>
      <c r="V39" s="56" t="s">
        <v>1422</v>
      </c>
      <c r="W39" s="58">
        <v>14514</v>
      </c>
      <c r="X39" s="59" t="s">
        <v>1423</v>
      </c>
      <c r="Y39" s="56" t="s">
        <v>1424</v>
      </c>
      <c r="Z39" s="56" t="s">
        <v>1425</v>
      </c>
      <c r="AA39" s="56" t="s">
        <v>180</v>
      </c>
      <c r="AB39" s="56" t="s">
        <v>181</v>
      </c>
      <c r="AC39" s="56" t="s">
        <v>182</v>
      </c>
      <c r="AD39" s="57"/>
      <c r="AE39" s="56" t="s">
        <v>1426</v>
      </c>
      <c r="AF39" s="56" t="s">
        <v>114</v>
      </c>
      <c r="AG39" s="56" t="s">
        <v>115</v>
      </c>
      <c r="AH39" s="56" t="s">
        <v>1427</v>
      </c>
      <c r="AI39" s="56" t="s">
        <v>74</v>
      </c>
      <c r="AJ39" s="56" t="s">
        <v>183</v>
      </c>
      <c r="AK39" s="56" t="s">
        <v>1428</v>
      </c>
      <c r="AL39" s="56" t="s">
        <v>1429</v>
      </c>
      <c r="AM39" s="57"/>
      <c r="AN39" s="56" t="s">
        <v>75</v>
      </c>
      <c r="AO39" s="56" t="s">
        <v>3</v>
      </c>
      <c r="AP39" s="56" t="s">
        <v>3</v>
      </c>
      <c r="AQ39" s="56" t="s">
        <v>2</v>
      </c>
      <c r="AR39" s="60">
        <v>144.55000000000001</v>
      </c>
      <c r="AS39" s="60">
        <v>0</v>
      </c>
      <c r="AT39" s="58">
        <v>1</v>
      </c>
      <c r="AU39" s="58">
        <v>0</v>
      </c>
      <c r="AV39" s="60">
        <v>10800.6</v>
      </c>
      <c r="AW39" s="60">
        <v>12387.68</v>
      </c>
      <c r="AX39" s="60">
        <v>187.75</v>
      </c>
      <c r="AY39" s="60">
        <v>18581.11</v>
      </c>
      <c r="AZ39" s="60">
        <v>5959.51</v>
      </c>
      <c r="BA39" s="60">
        <v>6527.16</v>
      </c>
      <c r="BB39" s="60">
        <v>66439.56</v>
      </c>
      <c r="BC39" s="60">
        <v>10887.79</v>
      </c>
      <c r="BD39" s="60">
        <v>12387.66</v>
      </c>
      <c r="BE39" s="60">
        <v>0</v>
      </c>
      <c r="BF39" s="60">
        <v>0</v>
      </c>
      <c r="BG39" s="60">
        <v>0</v>
      </c>
      <c r="BH39" s="60">
        <v>0</v>
      </c>
      <c r="BI39" s="60">
        <v>0</v>
      </c>
      <c r="BJ39" s="60">
        <v>0</v>
      </c>
      <c r="BK39" s="60">
        <v>120782.79</v>
      </c>
      <c r="BL39" s="61">
        <v>298</v>
      </c>
      <c r="BM39" s="2" t="s">
        <v>1333</v>
      </c>
    </row>
    <row r="40" spans="1:65" s="1" customFormat="1" ht="15" x14ac:dyDescent="0.25">
      <c r="A40" s="56" t="s">
        <v>127</v>
      </c>
      <c r="B40" s="56" t="s">
        <v>104</v>
      </c>
      <c r="C40" s="56" t="s">
        <v>128</v>
      </c>
      <c r="D40" s="57"/>
      <c r="E40" s="57"/>
      <c r="F40" s="57"/>
      <c r="G40" s="56" t="s">
        <v>129</v>
      </c>
      <c r="H40" s="56" t="s">
        <v>130</v>
      </c>
      <c r="I40" s="56" t="s">
        <v>1015</v>
      </c>
      <c r="J40" s="57"/>
      <c r="K40" s="56" t="s">
        <v>70</v>
      </c>
      <c r="L40" s="56" t="s">
        <v>131</v>
      </c>
      <c r="M40" s="57"/>
      <c r="N40" s="57"/>
      <c r="O40" s="56" t="s">
        <v>132</v>
      </c>
      <c r="P40" s="57"/>
      <c r="Q40" s="56" t="s">
        <v>1018</v>
      </c>
      <c r="R40" s="57"/>
      <c r="S40" s="57"/>
      <c r="T40" s="56" t="s">
        <v>1430</v>
      </c>
      <c r="U40" s="56" t="s">
        <v>1415</v>
      </c>
      <c r="V40" s="56" t="s">
        <v>112</v>
      </c>
      <c r="W40" s="58">
        <v>25174</v>
      </c>
      <c r="X40" s="59" t="s">
        <v>1431</v>
      </c>
      <c r="Y40" s="56" t="s">
        <v>1432</v>
      </c>
      <c r="Z40" s="56" t="s">
        <v>1433</v>
      </c>
      <c r="AA40" s="56" t="s">
        <v>105</v>
      </c>
      <c r="AB40" s="56" t="s">
        <v>106</v>
      </c>
      <c r="AC40" s="56" t="s">
        <v>107</v>
      </c>
      <c r="AD40" s="57"/>
      <c r="AE40" s="56" t="s">
        <v>1434</v>
      </c>
      <c r="AF40" s="56" t="s">
        <v>114</v>
      </c>
      <c r="AG40" s="56" t="s">
        <v>115</v>
      </c>
      <c r="AH40" s="56" t="s">
        <v>1435</v>
      </c>
      <c r="AI40" s="56" t="s">
        <v>74</v>
      </c>
      <c r="AJ40" s="56" t="s">
        <v>108</v>
      </c>
      <c r="AK40" s="56" t="s">
        <v>109</v>
      </c>
      <c r="AL40" s="56" t="s">
        <v>110</v>
      </c>
      <c r="AM40" s="57"/>
      <c r="AN40" s="56" t="s">
        <v>75</v>
      </c>
      <c r="AO40" s="56" t="s">
        <v>3</v>
      </c>
      <c r="AP40" s="56" t="s">
        <v>3</v>
      </c>
      <c r="AQ40" s="56" t="s">
        <v>2</v>
      </c>
      <c r="AR40" s="60">
        <v>54.05</v>
      </c>
      <c r="AS40" s="60">
        <v>0</v>
      </c>
      <c r="AT40" s="58">
        <v>1</v>
      </c>
      <c r="AU40" s="58">
        <v>0</v>
      </c>
      <c r="AV40" s="60">
        <v>10800.6</v>
      </c>
      <c r="AW40" s="60">
        <v>12387.68</v>
      </c>
      <c r="AX40" s="60">
        <v>70.209999999999994</v>
      </c>
      <c r="AY40" s="60">
        <v>18581.11</v>
      </c>
      <c r="AZ40" s="60">
        <v>5959.51</v>
      </c>
      <c r="BA40" s="60">
        <v>6527.16</v>
      </c>
      <c r="BB40" s="60">
        <v>66439.56</v>
      </c>
      <c r="BC40" s="60">
        <v>10887.79</v>
      </c>
      <c r="BD40" s="60">
        <v>12387.66</v>
      </c>
      <c r="BE40" s="60">
        <v>0</v>
      </c>
      <c r="BF40" s="60">
        <v>0</v>
      </c>
      <c r="BG40" s="60">
        <v>0</v>
      </c>
      <c r="BH40" s="60">
        <v>0</v>
      </c>
      <c r="BI40" s="60">
        <v>0</v>
      </c>
      <c r="BJ40" s="60">
        <v>0</v>
      </c>
      <c r="BK40" s="60">
        <v>120782.79</v>
      </c>
      <c r="BL40" s="61">
        <v>298</v>
      </c>
      <c r="BM40" s="2" t="s">
        <v>1333</v>
      </c>
    </row>
    <row r="41" spans="1:65" s="1" customFormat="1" ht="15" x14ac:dyDescent="0.25">
      <c r="A41" s="56" t="s">
        <v>127</v>
      </c>
      <c r="B41" s="56" t="s">
        <v>104</v>
      </c>
      <c r="C41" s="56" t="s">
        <v>128</v>
      </c>
      <c r="D41" s="57"/>
      <c r="E41" s="57"/>
      <c r="F41" s="57"/>
      <c r="G41" s="56" t="s">
        <v>129</v>
      </c>
      <c r="H41" s="56" t="s">
        <v>130</v>
      </c>
      <c r="I41" s="56" t="s">
        <v>1015</v>
      </c>
      <c r="J41" s="57"/>
      <c r="K41" s="56" t="s">
        <v>70</v>
      </c>
      <c r="L41" s="56" t="s">
        <v>131</v>
      </c>
      <c r="M41" s="57"/>
      <c r="N41" s="57"/>
      <c r="O41" s="56" t="s">
        <v>132</v>
      </c>
      <c r="P41" s="57"/>
      <c r="Q41" s="56" t="s">
        <v>1017</v>
      </c>
      <c r="R41" s="57"/>
      <c r="S41" s="57"/>
      <c r="T41" s="56" t="s">
        <v>1436</v>
      </c>
      <c r="U41" s="56" t="s">
        <v>1436</v>
      </c>
      <c r="V41" s="56" t="s">
        <v>1437</v>
      </c>
      <c r="W41" s="58">
        <v>43731</v>
      </c>
      <c r="X41" s="59" t="s">
        <v>1438</v>
      </c>
      <c r="Y41" s="56" t="s">
        <v>1439</v>
      </c>
      <c r="Z41" s="56" t="s">
        <v>1440</v>
      </c>
      <c r="AA41" s="56" t="s">
        <v>1441</v>
      </c>
      <c r="AB41" s="56" t="s">
        <v>1442</v>
      </c>
      <c r="AC41" s="56" t="s">
        <v>190</v>
      </c>
      <c r="AD41" s="57"/>
      <c r="AE41" s="56" t="s">
        <v>1443</v>
      </c>
      <c r="AF41" s="56" t="s">
        <v>1444</v>
      </c>
      <c r="AG41" s="56" t="s">
        <v>1445</v>
      </c>
      <c r="AH41" s="56" t="s">
        <v>1446</v>
      </c>
      <c r="AI41" s="56" t="s">
        <v>81</v>
      </c>
      <c r="AJ41" s="56" t="s">
        <v>79</v>
      </c>
      <c r="AK41" s="56" t="s">
        <v>109</v>
      </c>
      <c r="AL41" s="56" t="s">
        <v>110</v>
      </c>
      <c r="AM41" s="57"/>
      <c r="AN41" s="56" t="s">
        <v>75</v>
      </c>
      <c r="AO41" s="56" t="s">
        <v>2</v>
      </c>
      <c r="AP41" s="56" t="s">
        <v>3</v>
      </c>
      <c r="AQ41" s="56" t="s">
        <v>2</v>
      </c>
      <c r="AR41" s="60">
        <v>226.22</v>
      </c>
      <c r="AS41" s="60">
        <v>0</v>
      </c>
      <c r="AT41" s="58">
        <v>1</v>
      </c>
      <c r="AU41" s="58">
        <v>0</v>
      </c>
      <c r="AV41" s="60">
        <v>10800.6</v>
      </c>
      <c r="AW41" s="60">
        <v>12387.68</v>
      </c>
      <c r="AX41" s="60">
        <v>220</v>
      </c>
      <c r="AY41" s="60">
        <v>18581.11</v>
      </c>
      <c r="AZ41" s="60">
        <v>5959.51</v>
      </c>
      <c r="BA41" s="60">
        <v>6527.16</v>
      </c>
      <c r="BB41" s="60">
        <v>66439.56</v>
      </c>
      <c r="BC41" s="60">
        <v>10887.79</v>
      </c>
      <c r="BD41" s="60">
        <v>12387.66</v>
      </c>
      <c r="BE41" s="60">
        <v>0</v>
      </c>
      <c r="BF41" s="60">
        <v>0</v>
      </c>
      <c r="BG41" s="60">
        <v>0</v>
      </c>
      <c r="BH41" s="60">
        <v>0</v>
      </c>
      <c r="BI41" s="60">
        <v>0</v>
      </c>
      <c r="BJ41" s="60">
        <v>0</v>
      </c>
      <c r="BK41" s="60">
        <v>120782.79</v>
      </c>
      <c r="BL41" s="61">
        <v>298</v>
      </c>
      <c r="BM41" s="2" t="s">
        <v>1333</v>
      </c>
    </row>
    <row r="42" spans="1:65" s="1" customFormat="1" ht="15" x14ac:dyDescent="0.25">
      <c r="A42" s="56" t="s">
        <v>127</v>
      </c>
      <c r="B42" s="56" t="s">
        <v>104</v>
      </c>
      <c r="C42" s="56" t="s">
        <v>128</v>
      </c>
      <c r="D42" s="57"/>
      <c r="E42" s="57"/>
      <c r="F42" s="57"/>
      <c r="G42" s="56" t="s">
        <v>129</v>
      </c>
      <c r="H42" s="56" t="s">
        <v>130</v>
      </c>
      <c r="I42" s="56" t="s">
        <v>1015</v>
      </c>
      <c r="J42" s="57"/>
      <c r="K42" s="56" t="s">
        <v>70</v>
      </c>
      <c r="L42" s="56" t="s">
        <v>131</v>
      </c>
      <c r="M42" s="57"/>
      <c r="N42" s="57"/>
      <c r="O42" s="56" t="s">
        <v>132</v>
      </c>
      <c r="P42" s="57"/>
      <c r="Q42" s="56" t="s">
        <v>1018</v>
      </c>
      <c r="R42" s="57"/>
      <c r="S42" s="57"/>
      <c r="T42" s="56" t="s">
        <v>1447</v>
      </c>
      <c r="U42" s="56" t="s">
        <v>1448</v>
      </c>
      <c r="V42" s="56" t="s">
        <v>1449</v>
      </c>
      <c r="W42" s="58">
        <v>46375</v>
      </c>
      <c r="X42" s="59" t="s">
        <v>1450</v>
      </c>
      <c r="Y42" s="56" t="s">
        <v>780</v>
      </c>
      <c r="Z42" s="56" t="s">
        <v>781</v>
      </c>
      <c r="AA42" s="56" t="s">
        <v>782</v>
      </c>
      <c r="AB42" s="56" t="s">
        <v>783</v>
      </c>
      <c r="AC42" s="56" t="s">
        <v>184</v>
      </c>
      <c r="AD42" s="57"/>
      <c r="AE42" s="56" t="s">
        <v>784</v>
      </c>
      <c r="AF42" s="56" t="s">
        <v>779</v>
      </c>
      <c r="AG42" s="56" t="s">
        <v>73</v>
      </c>
      <c r="AH42" s="56" t="s">
        <v>785</v>
      </c>
      <c r="AI42" s="56" t="s">
        <v>74</v>
      </c>
      <c r="AJ42" s="56" t="s">
        <v>79</v>
      </c>
      <c r="AK42" s="56" t="s">
        <v>786</v>
      </c>
      <c r="AL42" s="56" t="s">
        <v>786</v>
      </c>
      <c r="AM42" s="57"/>
      <c r="AN42" s="56" t="s">
        <v>75</v>
      </c>
      <c r="AO42" s="56" t="s">
        <v>3</v>
      </c>
      <c r="AP42" s="56" t="s">
        <v>3</v>
      </c>
      <c r="AQ42" s="56" t="s">
        <v>2</v>
      </c>
      <c r="AR42" s="60">
        <v>33.06</v>
      </c>
      <c r="AS42" s="60">
        <v>0</v>
      </c>
      <c r="AT42" s="58">
        <v>1</v>
      </c>
      <c r="AU42" s="58">
        <v>0</v>
      </c>
      <c r="AV42" s="60">
        <v>10800.6</v>
      </c>
      <c r="AW42" s="60">
        <v>12387.68</v>
      </c>
      <c r="AX42" s="60">
        <v>42.94</v>
      </c>
      <c r="AY42" s="60">
        <v>18581.11</v>
      </c>
      <c r="AZ42" s="60">
        <v>5959.51</v>
      </c>
      <c r="BA42" s="60">
        <v>6527.16</v>
      </c>
      <c r="BB42" s="60">
        <v>66439.56</v>
      </c>
      <c r="BC42" s="60">
        <v>10887.79</v>
      </c>
      <c r="BD42" s="60">
        <v>12387.66</v>
      </c>
      <c r="BE42" s="60">
        <v>0</v>
      </c>
      <c r="BF42" s="60">
        <v>0</v>
      </c>
      <c r="BG42" s="60">
        <v>0</v>
      </c>
      <c r="BH42" s="60">
        <v>0</v>
      </c>
      <c r="BI42" s="60">
        <v>0</v>
      </c>
      <c r="BJ42" s="60">
        <v>0</v>
      </c>
      <c r="BK42" s="60">
        <v>120782.79</v>
      </c>
      <c r="BL42" s="61">
        <v>298</v>
      </c>
      <c r="BM42" s="2" t="s">
        <v>1333</v>
      </c>
    </row>
    <row r="43" spans="1:65" s="1" customFormat="1" ht="15" x14ac:dyDescent="0.25">
      <c r="A43" s="56" t="s">
        <v>127</v>
      </c>
      <c r="B43" s="56" t="s">
        <v>104</v>
      </c>
      <c r="C43" s="56" t="s">
        <v>128</v>
      </c>
      <c r="D43" s="57"/>
      <c r="E43" s="57"/>
      <c r="F43" s="57"/>
      <c r="G43" s="56" t="s">
        <v>129</v>
      </c>
      <c r="H43" s="56" t="s">
        <v>130</v>
      </c>
      <c r="I43" s="56" t="s">
        <v>1015</v>
      </c>
      <c r="J43" s="57"/>
      <c r="K43" s="56" t="s">
        <v>70</v>
      </c>
      <c r="L43" s="56" t="s">
        <v>131</v>
      </c>
      <c r="M43" s="57"/>
      <c r="N43" s="57"/>
      <c r="O43" s="56" t="s">
        <v>132</v>
      </c>
      <c r="P43" s="57"/>
      <c r="Q43" s="56" t="s">
        <v>1018</v>
      </c>
      <c r="R43" s="57"/>
      <c r="S43" s="57"/>
      <c r="T43" s="56" t="s">
        <v>1447</v>
      </c>
      <c r="U43" s="56" t="s">
        <v>1448</v>
      </c>
      <c r="V43" s="56" t="s">
        <v>1451</v>
      </c>
      <c r="W43" s="58">
        <v>46376</v>
      </c>
      <c r="X43" s="59" t="s">
        <v>1452</v>
      </c>
      <c r="Y43" s="56" t="s">
        <v>780</v>
      </c>
      <c r="Z43" s="56" t="s">
        <v>781</v>
      </c>
      <c r="AA43" s="56" t="s">
        <v>782</v>
      </c>
      <c r="AB43" s="56" t="s">
        <v>783</v>
      </c>
      <c r="AC43" s="56" t="s">
        <v>184</v>
      </c>
      <c r="AD43" s="57"/>
      <c r="AE43" s="56" t="s">
        <v>784</v>
      </c>
      <c r="AF43" s="56" t="s">
        <v>779</v>
      </c>
      <c r="AG43" s="56" t="s">
        <v>73</v>
      </c>
      <c r="AH43" s="56" t="s">
        <v>785</v>
      </c>
      <c r="AI43" s="56" t="s">
        <v>74</v>
      </c>
      <c r="AJ43" s="56" t="s">
        <v>79</v>
      </c>
      <c r="AK43" s="56" t="s">
        <v>786</v>
      </c>
      <c r="AL43" s="56" t="s">
        <v>786</v>
      </c>
      <c r="AM43" s="57"/>
      <c r="AN43" s="56" t="s">
        <v>75</v>
      </c>
      <c r="AO43" s="56" t="s">
        <v>3</v>
      </c>
      <c r="AP43" s="56" t="s">
        <v>3</v>
      </c>
      <c r="AQ43" s="56" t="s">
        <v>2</v>
      </c>
      <c r="AR43" s="60">
        <v>33.06</v>
      </c>
      <c r="AS43" s="60">
        <v>0</v>
      </c>
      <c r="AT43" s="58">
        <v>1</v>
      </c>
      <c r="AU43" s="58">
        <v>0</v>
      </c>
      <c r="AV43" s="60">
        <v>10800.6</v>
      </c>
      <c r="AW43" s="60">
        <v>12387.68</v>
      </c>
      <c r="AX43" s="60">
        <v>42.94</v>
      </c>
      <c r="AY43" s="60">
        <v>18581.11</v>
      </c>
      <c r="AZ43" s="60">
        <v>5959.51</v>
      </c>
      <c r="BA43" s="60">
        <v>6527.16</v>
      </c>
      <c r="BB43" s="60">
        <v>66439.56</v>
      </c>
      <c r="BC43" s="60">
        <v>10887.79</v>
      </c>
      <c r="BD43" s="60">
        <v>12387.66</v>
      </c>
      <c r="BE43" s="60">
        <v>0</v>
      </c>
      <c r="BF43" s="60">
        <v>0</v>
      </c>
      <c r="BG43" s="60">
        <v>0</v>
      </c>
      <c r="BH43" s="60">
        <v>0</v>
      </c>
      <c r="BI43" s="60">
        <v>0</v>
      </c>
      <c r="BJ43" s="60">
        <v>0</v>
      </c>
      <c r="BK43" s="60">
        <v>120782.79</v>
      </c>
      <c r="BL43" s="61">
        <v>298</v>
      </c>
      <c r="BM43" s="2" t="s">
        <v>1333</v>
      </c>
    </row>
    <row r="44" spans="1:65" s="1" customFormat="1" ht="15" x14ac:dyDescent="0.25">
      <c r="A44" s="56" t="s">
        <v>127</v>
      </c>
      <c r="B44" s="56" t="s">
        <v>104</v>
      </c>
      <c r="C44" s="56" t="s">
        <v>128</v>
      </c>
      <c r="D44" s="57"/>
      <c r="E44" s="57"/>
      <c r="F44" s="57"/>
      <c r="G44" s="56" t="s">
        <v>129</v>
      </c>
      <c r="H44" s="56" t="s">
        <v>130</v>
      </c>
      <c r="I44" s="56" t="s">
        <v>1015</v>
      </c>
      <c r="J44" s="57"/>
      <c r="K44" s="56" t="s">
        <v>70</v>
      </c>
      <c r="L44" s="56" t="s">
        <v>131</v>
      </c>
      <c r="M44" s="57"/>
      <c r="N44" s="57"/>
      <c r="O44" s="56" t="s">
        <v>132</v>
      </c>
      <c r="P44" s="57"/>
      <c r="Q44" s="56" t="s">
        <v>1017</v>
      </c>
      <c r="R44" s="57"/>
      <c r="S44" s="57"/>
      <c r="T44" s="56" t="s">
        <v>1453</v>
      </c>
      <c r="U44" s="56" t="s">
        <v>1447</v>
      </c>
      <c r="V44" s="56" t="s">
        <v>1454</v>
      </c>
      <c r="W44" s="58">
        <v>32864</v>
      </c>
      <c r="X44" s="59" t="s">
        <v>1455</v>
      </c>
      <c r="Y44" s="56" t="s">
        <v>1378</v>
      </c>
      <c r="Z44" s="56" t="s">
        <v>1379</v>
      </c>
      <c r="AA44" s="56" t="s">
        <v>119</v>
      </c>
      <c r="AB44" s="56" t="s">
        <v>1380</v>
      </c>
      <c r="AC44" s="56" t="s">
        <v>187</v>
      </c>
      <c r="AD44" s="57"/>
      <c r="AE44" s="56" t="s">
        <v>1381</v>
      </c>
      <c r="AF44" s="56" t="s">
        <v>1382</v>
      </c>
      <c r="AG44" s="56" t="s">
        <v>123</v>
      </c>
      <c r="AH44" s="56" t="s">
        <v>1383</v>
      </c>
      <c r="AI44" s="56" t="s">
        <v>81</v>
      </c>
      <c r="AJ44" s="56" t="s">
        <v>79</v>
      </c>
      <c r="AK44" s="56" t="s">
        <v>109</v>
      </c>
      <c r="AL44" s="56" t="s">
        <v>110</v>
      </c>
      <c r="AM44" s="57"/>
      <c r="AN44" s="56" t="s">
        <v>75</v>
      </c>
      <c r="AO44" s="56" t="s">
        <v>2</v>
      </c>
      <c r="AP44" s="56" t="s">
        <v>3</v>
      </c>
      <c r="AQ44" s="56" t="s">
        <v>2</v>
      </c>
      <c r="AR44" s="60">
        <v>88.91</v>
      </c>
      <c r="AS44" s="60">
        <v>0</v>
      </c>
      <c r="AT44" s="58">
        <v>1</v>
      </c>
      <c r="AU44" s="58">
        <v>0</v>
      </c>
      <c r="AV44" s="60">
        <v>10800.6</v>
      </c>
      <c r="AW44" s="60">
        <v>12387.68</v>
      </c>
      <c r="AX44" s="60">
        <v>85.35</v>
      </c>
      <c r="AY44" s="60">
        <v>18581.11</v>
      </c>
      <c r="AZ44" s="60">
        <v>5959.51</v>
      </c>
      <c r="BA44" s="60">
        <v>6527.16</v>
      </c>
      <c r="BB44" s="60">
        <v>66439.56</v>
      </c>
      <c r="BC44" s="60">
        <v>10887.79</v>
      </c>
      <c r="BD44" s="60">
        <v>12387.66</v>
      </c>
      <c r="BE44" s="60">
        <v>0</v>
      </c>
      <c r="BF44" s="60">
        <v>0</v>
      </c>
      <c r="BG44" s="60">
        <v>0</v>
      </c>
      <c r="BH44" s="60">
        <v>0</v>
      </c>
      <c r="BI44" s="60">
        <v>0</v>
      </c>
      <c r="BJ44" s="60">
        <v>0</v>
      </c>
      <c r="BK44" s="60">
        <v>120782.79</v>
      </c>
      <c r="BL44" s="61">
        <v>298</v>
      </c>
      <c r="BM44" s="2" t="s">
        <v>1333</v>
      </c>
    </row>
    <row r="45" spans="1:65" s="1" customFormat="1" ht="15" x14ac:dyDescent="0.25">
      <c r="A45" s="56" t="s">
        <v>127</v>
      </c>
      <c r="B45" s="56" t="s">
        <v>104</v>
      </c>
      <c r="C45" s="56" t="s">
        <v>128</v>
      </c>
      <c r="D45" s="57"/>
      <c r="E45" s="57"/>
      <c r="F45" s="57"/>
      <c r="G45" s="56" t="s">
        <v>129</v>
      </c>
      <c r="H45" s="56" t="s">
        <v>130</v>
      </c>
      <c r="I45" s="56" t="s">
        <v>1015</v>
      </c>
      <c r="J45" s="57"/>
      <c r="K45" s="56" t="s">
        <v>70</v>
      </c>
      <c r="L45" s="56" t="s">
        <v>131</v>
      </c>
      <c r="M45" s="57"/>
      <c r="N45" s="57"/>
      <c r="O45" s="56" t="s">
        <v>132</v>
      </c>
      <c r="P45" s="57"/>
      <c r="Q45" s="56" t="s">
        <v>1017</v>
      </c>
      <c r="R45" s="57"/>
      <c r="S45" s="57"/>
      <c r="T45" s="56" t="s">
        <v>1456</v>
      </c>
      <c r="U45" s="56" t="s">
        <v>1453</v>
      </c>
      <c r="V45" s="56" t="s">
        <v>1457</v>
      </c>
      <c r="W45" s="58">
        <v>22191</v>
      </c>
      <c r="X45" s="59" t="s">
        <v>1458</v>
      </c>
      <c r="Y45" s="56" t="s">
        <v>1459</v>
      </c>
      <c r="Z45" s="56" t="s">
        <v>1460</v>
      </c>
      <c r="AA45" s="56" t="s">
        <v>98</v>
      </c>
      <c r="AB45" s="56" t="s">
        <v>99</v>
      </c>
      <c r="AC45" s="56" t="s">
        <v>100</v>
      </c>
      <c r="AD45" s="57"/>
      <c r="AE45" s="56" t="s">
        <v>1461</v>
      </c>
      <c r="AF45" s="56" t="s">
        <v>1462</v>
      </c>
      <c r="AG45" s="56" t="s">
        <v>867</v>
      </c>
      <c r="AH45" s="56" t="s">
        <v>1463</v>
      </c>
      <c r="AI45" s="56" t="s">
        <v>81</v>
      </c>
      <c r="AJ45" s="56" t="s">
        <v>98</v>
      </c>
      <c r="AK45" s="56" t="s">
        <v>1358</v>
      </c>
      <c r="AL45" s="56" t="s">
        <v>1358</v>
      </c>
      <c r="AM45" s="57"/>
      <c r="AN45" s="56" t="s">
        <v>75</v>
      </c>
      <c r="AO45" s="56" t="s">
        <v>2</v>
      </c>
      <c r="AP45" s="56" t="s">
        <v>3</v>
      </c>
      <c r="AQ45" s="56" t="s">
        <v>2</v>
      </c>
      <c r="AR45" s="60">
        <v>56.47</v>
      </c>
      <c r="AS45" s="60">
        <v>0</v>
      </c>
      <c r="AT45" s="58">
        <v>1</v>
      </c>
      <c r="AU45" s="58">
        <v>0</v>
      </c>
      <c r="AV45" s="60">
        <v>10800.6</v>
      </c>
      <c r="AW45" s="60">
        <v>12387.68</v>
      </c>
      <c r="AX45" s="60">
        <v>54.21</v>
      </c>
      <c r="AY45" s="60">
        <v>18581.11</v>
      </c>
      <c r="AZ45" s="60">
        <v>5959.51</v>
      </c>
      <c r="BA45" s="60">
        <v>6527.16</v>
      </c>
      <c r="BB45" s="60">
        <v>66439.56</v>
      </c>
      <c r="BC45" s="60">
        <v>10887.79</v>
      </c>
      <c r="BD45" s="60">
        <v>12387.66</v>
      </c>
      <c r="BE45" s="60">
        <v>0</v>
      </c>
      <c r="BF45" s="60">
        <v>0</v>
      </c>
      <c r="BG45" s="60">
        <v>0</v>
      </c>
      <c r="BH45" s="60">
        <v>0</v>
      </c>
      <c r="BI45" s="60">
        <v>0</v>
      </c>
      <c r="BJ45" s="60">
        <v>0</v>
      </c>
      <c r="BK45" s="60">
        <v>120782.79</v>
      </c>
      <c r="BL45" s="61">
        <v>298</v>
      </c>
      <c r="BM45" s="2" t="s">
        <v>1333</v>
      </c>
    </row>
    <row r="46" spans="1:65" s="1" customFormat="1" ht="15" x14ac:dyDescent="0.25">
      <c r="A46" s="56" t="s">
        <v>127</v>
      </c>
      <c r="B46" s="56" t="s">
        <v>104</v>
      </c>
      <c r="C46" s="56" t="s">
        <v>128</v>
      </c>
      <c r="D46" s="57"/>
      <c r="E46" s="57"/>
      <c r="F46" s="57"/>
      <c r="G46" s="56" t="s">
        <v>129</v>
      </c>
      <c r="H46" s="56" t="s">
        <v>130</v>
      </c>
      <c r="I46" s="56" t="s">
        <v>1015</v>
      </c>
      <c r="J46" s="57"/>
      <c r="K46" s="56" t="s">
        <v>70</v>
      </c>
      <c r="L46" s="56" t="s">
        <v>131</v>
      </c>
      <c r="M46" s="57"/>
      <c r="N46" s="57"/>
      <c r="O46" s="56" t="s">
        <v>132</v>
      </c>
      <c r="P46" s="57"/>
      <c r="Q46" s="56" t="s">
        <v>1018</v>
      </c>
      <c r="R46" s="57"/>
      <c r="S46" s="57"/>
      <c r="T46" s="56" t="s">
        <v>1456</v>
      </c>
      <c r="U46" s="56" t="s">
        <v>1453</v>
      </c>
      <c r="V46" s="56" t="s">
        <v>1464</v>
      </c>
      <c r="W46" s="58">
        <v>19211</v>
      </c>
      <c r="X46" s="59" t="s">
        <v>1465</v>
      </c>
      <c r="Y46" s="56" t="s">
        <v>1157</v>
      </c>
      <c r="Z46" s="56" t="s">
        <v>1158</v>
      </c>
      <c r="AA46" s="56" t="s">
        <v>94</v>
      </c>
      <c r="AB46" s="56" t="s">
        <v>1021</v>
      </c>
      <c r="AC46" s="56" t="s">
        <v>139</v>
      </c>
      <c r="AD46" s="57"/>
      <c r="AE46" s="56" t="s">
        <v>1159</v>
      </c>
      <c r="AF46" s="56" t="s">
        <v>1020</v>
      </c>
      <c r="AG46" s="56" t="s">
        <v>115</v>
      </c>
      <c r="AH46" s="56" t="s">
        <v>1160</v>
      </c>
      <c r="AI46" s="56" t="s">
        <v>74</v>
      </c>
      <c r="AJ46" s="56" t="s">
        <v>79</v>
      </c>
      <c r="AK46" s="56" t="s">
        <v>109</v>
      </c>
      <c r="AL46" s="56" t="s">
        <v>110</v>
      </c>
      <c r="AM46" s="57"/>
      <c r="AN46" s="56" t="s">
        <v>75</v>
      </c>
      <c r="AO46" s="56" t="s">
        <v>3</v>
      </c>
      <c r="AP46" s="56" t="s">
        <v>3</v>
      </c>
      <c r="AQ46" s="56" t="s">
        <v>2</v>
      </c>
      <c r="AR46" s="60">
        <v>2.5</v>
      </c>
      <c r="AS46" s="60">
        <v>0</v>
      </c>
      <c r="AT46" s="58">
        <v>1</v>
      </c>
      <c r="AU46" s="58">
        <v>0</v>
      </c>
      <c r="AV46" s="60">
        <v>10800.6</v>
      </c>
      <c r="AW46" s="60">
        <v>12387.68</v>
      </c>
      <c r="AX46" s="60">
        <v>3.25</v>
      </c>
      <c r="AY46" s="60">
        <v>18581.11</v>
      </c>
      <c r="AZ46" s="60">
        <v>5959.51</v>
      </c>
      <c r="BA46" s="60">
        <v>6527.16</v>
      </c>
      <c r="BB46" s="60">
        <v>66439.56</v>
      </c>
      <c r="BC46" s="60">
        <v>10887.79</v>
      </c>
      <c r="BD46" s="60">
        <v>12387.66</v>
      </c>
      <c r="BE46" s="60">
        <v>0</v>
      </c>
      <c r="BF46" s="60">
        <v>0</v>
      </c>
      <c r="BG46" s="60">
        <v>0</v>
      </c>
      <c r="BH46" s="60">
        <v>0</v>
      </c>
      <c r="BI46" s="60">
        <v>0</v>
      </c>
      <c r="BJ46" s="60">
        <v>0</v>
      </c>
      <c r="BK46" s="60">
        <v>120782.79</v>
      </c>
      <c r="BL46" s="61">
        <v>298</v>
      </c>
      <c r="BM46" s="2" t="s">
        <v>1333</v>
      </c>
    </row>
    <row r="47" spans="1:65" s="1" customFormat="1" ht="23.25" x14ac:dyDescent="0.25">
      <c r="A47" s="56" t="s">
        <v>127</v>
      </c>
      <c r="B47" s="56" t="s">
        <v>104</v>
      </c>
      <c r="C47" s="56" t="s">
        <v>128</v>
      </c>
      <c r="D47" s="57"/>
      <c r="E47" s="57"/>
      <c r="F47" s="57"/>
      <c r="G47" s="56" t="s">
        <v>129</v>
      </c>
      <c r="H47" s="56" t="s">
        <v>130</v>
      </c>
      <c r="I47" s="56" t="s">
        <v>1015</v>
      </c>
      <c r="J47" s="57"/>
      <c r="K47" s="56" t="s">
        <v>70</v>
      </c>
      <c r="L47" s="56" t="s">
        <v>131</v>
      </c>
      <c r="M47" s="57"/>
      <c r="N47" s="57"/>
      <c r="O47" s="56" t="s">
        <v>132</v>
      </c>
      <c r="P47" s="57"/>
      <c r="Q47" s="56" t="s">
        <v>1018</v>
      </c>
      <c r="R47" s="57"/>
      <c r="S47" s="57"/>
      <c r="T47" s="56" t="s">
        <v>1466</v>
      </c>
      <c r="U47" s="56" t="s">
        <v>1453</v>
      </c>
      <c r="V47" s="56" t="s">
        <v>112</v>
      </c>
      <c r="W47" s="58">
        <v>22714</v>
      </c>
      <c r="X47" s="59" t="s">
        <v>1467</v>
      </c>
      <c r="Y47" s="56" t="s">
        <v>140</v>
      </c>
      <c r="Z47" s="56" t="s">
        <v>141</v>
      </c>
      <c r="AA47" s="56" t="s">
        <v>142</v>
      </c>
      <c r="AB47" s="56" t="s">
        <v>143</v>
      </c>
      <c r="AC47" s="56" t="s">
        <v>144</v>
      </c>
      <c r="AD47" s="57"/>
      <c r="AE47" s="56" t="s">
        <v>145</v>
      </c>
      <c r="AF47" s="56" t="s">
        <v>114</v>
      </c>
      <c r="AG47" s="56" t="s">
        <v>115</v>
      </c>
      <c r="AH47" s="56" t="s">
        <v>146</v>
      </c>
      <c r="AI47" s="56" t="s">
        <v>74</v>
      </c>
      <c r="AJ47" s="56" t="s">
        <v>147</v>
      </c>
      <c r="AK47" s="56" t="s">
        <v>148</v>
      </c>
      <c r="AL47" s="56" t="s">
        <v>148</v>
      </c>
      <c r="AM47" s="57"/>
      <c r="AN47" s="56" t="s">
        <v>75</v>
      </c>
      <c r="AO47" s="56" t="s">
        <v>3</v>
      </c>
      <c r="AP47" s="56" t="s">
        <v>3</v>
      </c>
      <c r="AQ47" s="56" t="s">
        <v>2</v>
      </c>
      <c r="AR47" s="60">
        <v>2.36</v>
      </c>
      <c r="AS47" s="60">
        <v>0</v>
      </c>
      <c r="AT47" s="58">
        <v>1</v>
      </c>
      <c r="AU47" s="58">
        <v>0</v>
      </c>
      <c r="AV47" s="60">
        <v>10800.6</v>
      </c>
      <c r="AW47" s="60">
        <v>12387.68</v>
      </c>
      <c r="AX47" s="60">
        <v>3.07</v>
      </c>
      <c r="AY47" s="60">
        <v>18581.11</v>
      </c>
      <c r="AZ47" s="60">
        <v>5959.51</v>
      </c>
      <c r="BA47" s="60">
        <v>6527.16</v>
      </c>
      <c r="BB47" s="60">
        <v>66439.56</v>
      </c>
      <c r="BC47" s="60">
        <v>10887.79</v>
      </c>
      <c r="BD47" s="60">
        <v>12387.66</v>
      </c>
      <c r="BE47" s="60">
        <v>0</v>
      </c>
      <c r="BF47" s="60">
        <v>0</v>
      </c>
      <c r="BG47" s="60">
        <v>0</v>
      </c>
      <c r="BH47" s="60">
        <v>0</v>
      </c>
      <c r="BI47" s="60">
        <v>0</v>
      </c>
      <c r="BJ47" s="60">
        <v>0</v>
      </c>
      <c r="BK47" s="60">
        <v>120782.79</v>
      </c>
      <c r="BL47" s="61">
        <v>298</v>
      </c>
      <c r="BM47" s="2" t="s">
        <v>1333</v>
      </c>
    </row>
    <row r="48" spans="1:65" s="1" customFormat="1" ht="23.25" x14ac:dyDescent="0.25">
      <c r="A48" s="56" t="s">
        <v>127</v>
      </c>
      <c r="B48" s="56" t="s">
        <v>104</v>
      </c>
      <c r="C48" s="56" t="s">
        <v>128</v>
      </c>
      <c r="D48" s="57"/>
      <c r="E48" s="57"/>
      <c r="F48" s="57"/>
      <c r="G48" s="56" t="s">
        <v>129</v>
      </c>
      <c r="H48" s="56" t="s">
        <v>130</v>
      </c>
      <c r="I48" s="56" t="s">
        <v>1015</v>
      </c>
      <c r="J48" s="57"/>
      <c r="K48" s="56" t="s">
        <v>70</v>
      </c>
      <c r="L48" s="56" t="s">
        <v>131</v>
      </c>
      <c r="M48" s="57"/>
      <c r="N48" s="57"/>
      <c r="O48" s="56" t="s">
        <v>132</v>
      </c>
      <c r="P48" s="57"/>
      <c r="Q48" s="56" t="s">
        <v>1018</v>
      </c>
      <c r="R48" s="57"/>
      <c r="S48" s="57"/>
      <c r="T48" s="56" t="s">
        <v>1466</v>
      </c>
      <c r="U48" s="56" t="s">
        <v>1453</v>
      </c>
      <c r="V48" s="56" t="s">
        <v>112</v>
      </c>
      <c r="W48" s="58">
        <v>22722</v>
      </c>
      <c r="X48" s="59" t="s">
        <v>1467</v>
      </c>
      <c r="Y48" s="56" t="s">
        <v>140</v>
      </c>
      <c r="Z48" s="56" t="s">
        <v>141</v>
      </c>
      <c r="AA48" s="56" t="s">
        <v>142</v>
      </c>
      <c r="AB48" s="56" t="s">
        <v>143</v>
      </c>
      <c r="AC48" s="56" t="s">
        <v>144</v>
      </c>
      <c r="AD48" s="57"/>
      <c r="AE48" s="56" t="s">
        <v>145</v>
      </c>
      <c r="AF48" s="56" t="s">
        <v>114</v>
      </c>
      <c r="AG48" s="56" t="s">
        <v>115</v>
      </c>
      <c r="AH48" s="56" t="s">
        <v>146</v>
      </c>
      <c r="AI48" s="56" t="s">
        <v>74</v>
      </c>
      <c r="AJ48" s="56" t="s">
        <v>147</v>
      </c>
      <c r="AK48" s="56" t="s">
        <v>148</v>
      </c>
      <c r="AL48" s="56" t="s">
        <v>148</v>
      </c>
      <c r="AM48" s="57"/>
      <c r="AN48" s="56" t="s">
        <v>75</v>
      </c>
      <c r="AO48" s="56" t="s">
        <v>3</v>
      </c>
      <c r="AP48" s="56" t="s">
        <v>3</v>
      </c>
      <c r="AQ48" s="56" t="s">
        <v>2</v>
      </c>
      <c r="AR48" s="60">
        <v>5.25</v>
      </c>
      <c r="AS48" s="60">
        <v>0</v>
      </c>
      <c r="AT48" s="58">
        <v>1</v>
      </c>
      <c r="AU48" s="58">
        <v>0</v>
      </c>
      <c r="AV48" s="60">
        <v>10800.6</v>
      </c>
      <c r="AW48" s="60">
        <v>12387.68</v>
      </c>
      <c r="AX48" s="60">
        <v>6.82</v>
      </c>
      <c r="AY48" s="60">
        <v>18581.11</v>
      </c>
      <c r="AZ48" s="60">
        <v>5959.51</v>
      </c>
      <c r="BA48" s="60">
        <v>6527.16</v>
      </c>
      <c r="BB48" s="60">
        <v>66439.56</v>
      </c>
      <c r="BC48" s="60">
        <v>10887.79</v>
      </c>
      <c r="BD48" s="60">
        <v>12387.66</v>
      </c>
      <c r="BE48" s="60">
        <v>0</v>
      </c>
      <c r="BF48" s="60">
        <v>0</v>
      </c>
      <c r="BG48" s="60">
        <v>0</v>
      </c>
      <c r="BH48" s="60">
        <v>0</v>
      </c>
      <c r="BI48" s="60">
        <v>0</v>
      </c>
      <c r="BJ48" s="60">
        <v>0</v>
      </c>
      <c r="BK48" s="60">
        <v>120782.79</v>
      </c>
      <c r="BL48" s="61">
        <v>298</v>
      </c>
      <c r="BM48" s="2" t="s">
        <v>1333</v>
      </c>
    </row>
    <row r="49" spans="1:65" s="1" customFormat="1" ht="15" x14ac:dyDescent="0.25">
      <c r="A49" s="56" t="s">
        <v>127</v>
      </c>
      <c r="B49" s="56" t="s">
        <v>104</v>
      </c>
      <c r="C49" s="56" t="s">
        <v>128</v>
      </c>
      <c r="D49" s="57"/>
      <c r="E49" s="57"/>
      <c r="F49" s="57"/>
      <c r="G49" s="56" t="s">
        <v>129</v>
      </c>
      <c r="H49" s="56" t="s">
        <v>130</v>
      </c>
      <c r="I49" s="56" t="s">
        <v>1015</v>
      </c>
      <c r="J49" s="57"/>
      <c r="K49" s="56" t="s">
        <v>70</v>
      </c>
      <c r="L49" s="56" t="s">
        <v>131</v>
      </c>
      <c r="M49" s="57"/>
      <c r="N49" s="57"/>
      <c r="O49" s="56" t="s">
        <v>132</v>
      </c>
      <c r="P49" s="57"/>
      <c r="Q49" s="56" t="s">
        <v>1018</v>
      </c>
      <c r="R49" s="57"/>
      <c r="S49" s="57"/>
      <c r="T49" s="56" t="s">
        <v>1466</v>
      </c>
      <c r="U49" s="56" t="s">
        <v>1456</v>
      </c>
      <c r="V49" s="56" t="s">
        <v>1468</v>
      </c>
      <c r="W49" s="58">
        <v>21772</v>
      </c>
      <c r="X49" s="59" t="s">
        <v>1469</v>
      </c>
      <c r="Y49" s="56" t="s">
        <v>873</v>
      </c>
      <c r="Z49" s="56" t="s">
        <v>874</v>
      </c>
      <c r="AA49" s="56" t="s">
        <v>105</v>
      </c>
      <c r="AB49" s="56" t="s">
        <v>841</v>
      </c>
      <c r="AC49" s="56" t="s">
        <v>113</v>
      </c>
      <c r="AD49" s="57"/>
      <c r="AE49" s="56" t="s">
        <v>875</v>
      </c>
      <c r="AF49" s="56" t="s">
        <v>876</v>
      </c>
      <c r="AG49" s="56" t="s">
        <v>115</v>
      </c>
      <c r="AH49" s="56" t="s">
        <v>877</v>
      </c>
      <c r="AI49" s="56" t="s">
        <v>74</v>
      </c>
      <c r="AJ49" s="56" t="s">
        <v>108</v>
      </c>
      <c r="AK49" s="56" t="s">
        <v>878</v>
      </c>
      <c r="AL49" s="56" t="s">
        <v>878</v>
      </c>
      <c r="AM49" s="57"/>
      <c r="AN49" s="56" t="s">
        <v>75</v>
      </c>
      <c r="AO49" s="56" t="s">
        <v>3</v>
      </c>
      <c r="AP49" s="56" t="s">
        <v>3</v>
      </c>
      <c r="AQ49" s="56" t="s">
        <v>2</v>
      </c>
      <c r="AR49" s="60">
        <v>17.399999999999999</v>
      </c>
      <c r="AS49" s="60">
        <v>0</v>
      </c>
      <c r="AT49" s="58">
        <v>1</v>
      </c>
      <c r="AU49" s="58">
        <v>0</v>
      </c>
      <c r="AV49" s="60">
        <v>10800.6</v>
      </c>
      <c r="AW49" s="60">
        <v>12387.68</v>
      </c>
      <c r="AX49" s="60">
        <v>22.6</v>
      </c>
      <c r="AY49" s="60">
        <v>18581.11</v>
      </c>
      <c r="AZ49" s="60">
        <v>5959.51</v>
      </c>
      <c r="BA49" s="60">
        <v>6527.16</v>
      </c>
      <c r="BB49" s="60">
        <v>66439.56</v>
      </c>
      <c r="BC49" s="60">
        <v>10887.79</v>
      </c>
      <c r="BD49" s="60">
        <v>12387.66</v>
      </c>
      <c r="BE49" s="60">
        <v>0</v>
      </c>
      <c r="BF49" s="60">
        <v>0</v>
      </c>
      <c r="BG49" s="60">
        <v>0</v>
      </c>
      <c r="BH49" s="60">
        <v>0</v>
      </c>
      <c r="BI49" s="60">
        <v>0</v>
      </c>
      <c r="BJ49" s="60">
        <v>0</v>
      </c>
      <c r="BK49" s="60">
        <v>120782.79</v>
      </c>
      <c r="BL49" s="61">
        <v>298</v>
      </c>
      <c r="BM49" s="2" t="s">
        <v>1333</v>
      </c>
    </row>
    <row r="50" spans="1:65" s="1" customFormat="1" ht="15" x14ac:dyDescent="0.25">
      <c r="A50" s="56" t="s">
        <v>127</v>
      </c>
      <c r="B50" s="56" t="s">
        <v>104</v>
      </c>
      <c r="C50" s="56" t="s">
        <v>128</v>
      </c>
      <c r="D50" s="57"/>
      <c r="E50" s="57"/>
      <c r="F50" s="57"/>
      <c r="G50" s="56" t="s">
        <v>129</v>
      </c>
      <c r="H50" s="56" t="s">
        <v>130</v>
      </c>
      <c r="I50" s="56" t="s">
        <v>1015</v>
      </c>
      <c r="J50" s="57"/>
      <c r="K50" s="56" t="s">
        <v>70</v>
      </c>
      <c r="L50" s="56" t="s">
        <v>131</v>
      </c>
      <c r="M50" s="57"/>
      <c r="N50" s="57"/>
      <c r="O50" s="56" t="s">
        <v>132</v>
      </c>
      <c r="P50" s="57"/>
      <c r="Q50" s="56" t="s">
        <v>1017</v>
      </c>
      <c r="R50" s="57"/>
      <c r="S50" s="57"/>
      <c r="T50" s="56" t="s">
        <v>1470</v>
      </c>
      <c r="U50" s="56" t="s">
        <v>1470</v>
      </c>
      <c r="V50" s="56" t="s">
        <v>1471</v>
      </c>
      <c r="W50" s="58">
        <v>37964</v>
      </c>
      <c r="X50" s="59" t="s">
        <v>1472</v>
      </c>
      <c r="Y50" s="56" t="s">
        <v>1473</v>
      </c>
      <c r="Z50" s="56" t="s">
        <v>1474</v>
      </c>
      <c r="AA50" s="56" t="s">
        <v>180</v>
      </c>
      <c r="AB50" s="56" t="s">
        <v>181</v>
      </c>
      <c r="AC50" s="56" t="s">
        <v>182</v>
      </c>
      <c r="AD50" s="57"/>
      <c r="AE50" s="56" t="s">
        <v>1475</v>
      </c>
      <c r="AF50" s="56" t="s">
        <v>1476</v>
      </c>
      <c r="AG50" s="56" t="s">
        <v>1477</v>
      </c>
      <c r="AH50" s="56" t="s">
        <v>1478</v>
      </c>
      <c r="AI50" s="56" t="s">
        <v>81</v>
      </c>
      <c r="AJ50" s="56" t="s">
        <v>183</v>
      </c>
      <c r="AK50" s="56" t="s">
        <v>1428</v>
      </c>
      <c r="AL50" s="56" t="s">
        <v>1479</v>
      </c>
      <c r="AM50" s="57"/>
      <c r="AN50" s="56" t="s">
        <v>75</v>
      </c>
      <c r="AO50" s="56" t="s">
        <v>2</v>
      </c>
      <c r="AP50" s="56" t="s">
        <v>3</v>
      </c>
      <c r="AQ50" s="56" t="s">
        <v>2</v>
      </c>
      <c r="AR50" s="60">
        <v>385.12</v>
      </c>
      <c r="AS50" s="60">
        <v>0</v>
      </c>
      <c r="AT50" s="58">
        <v>1</v>
      </c>
      <c r="AU50" s="58">
        <v>0</v>
      </c>
      <c r="AV50" s="60">
        <v>10800.6</v>
      </c>
      <c r="AW50" s="60">
        <v>12387.68</v>
      </c>
      <c r="AX50" s="60">
        <v>369.3</v>
      </c>
      <c r="AY50" s="60">
        <v>18581.11</v>
      </c>
      <c r="AZ50" s="60">
        <v>5959.51</v>
      </c>
      <c r="BA50" s="60">
        <v>6527.16</v>
      </c>
      <c r="BB50" s="60">
        <v>66439.56</v>
      </c>
      <c r="BC50" s="60">
        <v>10887.79</v>
      </c>
      <c r="BD50" s="60">
        <v>12387.66</v>
      </c>
      <c r="BE50" s="60">
        <v>0</v>
      </c>
      <c r="BF50" s="60">
        <v>0</v>
      </c>
      <c r="BG50" s="60">
        <v>0</v>
      </c>
      <c r="BH50" s="60">
        <v>0</v>
      </c>
      <c r="BI50" s="60">
        <v>0</v>
      </c>
      <c r="BJ50" s="60">
        <v>0</v>
      </c>
      <c r="BK50" s="60">
        <v>120782.79</v>
      </c>
      <c r="BL50" s="61">
        <v>298</v>
      </c>
      <c r="BM50" s="2" t="s">
        <v>1333</v>
      </c>
    </row>
    <row r="51" spans="1:65" s="1" customFormat="1" ht="15" x14ac:dyDescent="0.25">
      <c r="A51" s="56" t="s">
        <v>127</v>
      </c>
      <c r="B51" s="56" t="s">
        <v>104</v>
      </c>
      <c r="C51" s="56" t="s">
        <v>128</v>
      </c>
      <c r="D51" s="57"/>
      <c r="E51" s="57"/>
      <c r="F51" s="57"/>
      <c r="G51" s="56" t="s">
        <v>129</v>
      </c>
      <c r="H51" s="56" t="s">
        <v>130</v>
      </c>
      <c r="I51" s="56" t="s">
        <v>1015</v>
      </c>
      <c r="J51" s="57"/>
      <c r="K51" s="56" t="s">
        <v>70</v>
      </c>
      <c r="L51" s="56" t="s">
        <v>131</v>
      </c>
      <c r="M51" s="57"/>
      <c r="N51" s="57"/>
      <c r="O51" s="56" t="s">
        <v>132</v>
      </c>
      <c r="P51" s="57"/>
      <c r="Q51" s="56" t="s">
        <v>1017</v>
      </c>
      <c r="R51" s="57"/>
      <c r="S51" s="57"/>
      <c r="T51" s="56" t="s">
        <v>1470</v>
      </c>
      <c r="U51" s="56" t="s">
        <v>1470</v>
      </c>
      <c r="V51" s="56" t="s">
        <v>1480</v>
      </c>
      <c r="W51" s="58">
        <v>37965</v>
      </c>
      <c r="X51" s="59" t="s">
        <v>1472</v>
      </c>
      <c r="Y51" s="56" t="s">
        <v>1473</v>
      </c>
      <c r="Z51" s="56" t="s">
        <v>1474</v>
      </c>
      <c r="AA51" s="56" t="s">
        <v>180</v>
      </c>
      <c r="AB51" s="56" t="s">
        <v>181</v>
      </c>
      <c r="AC51" s="56" t="s">
        <v>182</v>
      </c>
      <c r="AD51" s="57"/>
      <c r="AE51" s="56" t="s">
        <v>1475</v>
      </c>
      <c r="AF51" s="56" t="s">
        <v>1476</v>
      </c>
      <c r="AG51" s="56" t="s">
        <v>1477</v>
      </c>
      <c r="AH51" s="56" t="s">
        <v>1478</v>
      </c>
      <c r="AI51" s="56" t="s">
        <v>81</v>
      </c>
      <c r="AJ51" s="56" t="s">
        <v>183</v>
      </c>
      <c r="AK51" s="56" t="s">
        <v>1428</v>
      </c>
      <c r="AL51" s="56" t="s">
        <v>1479</v>
      </c>
      <c r="AM51" s="57"/>
      <c r="AN51" s="56" t="s">
        <v>75</v>
      </c>
      <c r="AO51" s="56" t="s">
        <v>2</v>
      </c>
      <c r="AP51" s="56" t="s">
        <v>3</v>
      </c>
      <c r="AQ51" s="56" t="s">
        <v>2</v>
      </c>
      <c r="AR51" s="60">
        <v>12.56</v>
      </c>
      <c r="AS51" s="60">
        <v>0</v>
      </c>
      <c r="AT51" s="58">
        <v>1</v>
      </c>
      <c r="AU51" s="58">
        <v>0</v>
      </c>
      <c r="AV51" s="60">
        <v>10800.6</v>
      </c>
      <c r="AW51" s="60">
        <v>12387.68</v>
      </c>
      <c r="AX51" s="60">
        <v>12.05</v>
      </c>
      <c r="AY51" s="60">
        <v>18581.11</v>
      </c>
      <c r="AZ51" s="60">
        <v>5959.51</v>
      </c>
      <c r="BA51" s="60">
        <v>6527.16</v>
      </c>
      <c r="BB51" s="60">
        <v>66439.56</v>
      </c>
      <c r="BC51" s="60">
        <v>10887.79</v>
      </c>
      <c r="BD51" s="60">
        <v>12387.66</v>
      </c>
      <c r="BE51" s="60">
        <v>0</v>
      </c>
      <c r="BF51" s="60">
        <v>0</v>
      </c>
      <c r="BG51" s="60">
        <v>0</v>
      </c>
      <c r="BH51" s="60">
        <v>0</v>
      </c>
      <c r="BI51" s="60">
        <v>0</v>
      </c>
      <c r="BJ51" s="60">
        <v>0</v>
      </c>
      <c r="BK51" s="60">
        <v>120782.79</v>
      </c>
      <c r="BL51" s="61">
        <v>298</v>
      </c>
      <c r="BM51" s="2" t="s">
        <v>1333</v>
      </c>
    </row>
    <row r="52" spans="1:65" s="1" customFormat="1" ht="15" x14ac:dyDescent="0.25">
      <c r="A52" s="56" t="s">
        <v>127</v>
      </c>
      <c r="B52" s="56" t="s">
        <v>104</v>
      </c>
      <c r="C52" s="56" t="s">
        <v>128</v>
      </c>
      <c r="D52" s="57"/>
      <c r="E52" s="57"/>
      <c r="F52" s="57"/>
      <c r="G52" s="56" t="s">
        <v>129</v>
      </c>
      <c r="H52" s="56" t="s">
        <v>130</v>
      </c>
      <c r="I52" s="56" t="s">
        <v>1015</v>
      </c>
      <c r="J52" s="57"/>
      <c r="K52" s="56" t="s">
        <v>70</v>
      </c>
      <c r="L52" s="56" t="s">
        <v>131</v>
      </c>
      <c r="M52" s="57"/>
      <c r="N52" s="57"/>
      <c r="O52" s="56" t="s">
        <v>132</v>
      </c>
      <c r="P52" s="57"/>
      <c r="Q52" s="56" t="s">
        <v>1017</v>
      </c>
      <c r="R52" s="57"/>
      <c r="S52" s="57"/>
      <c r="T52" s="56" t="s">
        <v>1470</v>
      </c>
      <c r="U52" s="56" t="s">
        <v>1470</v>
      </c>
      <c r="V52" s="56" t="s">
        <v>1481</v>
      </c>
      <c r="W52" s="58">
        <v>39418</v>
      </c>
      <c r="X52" s="59" t="s">
        <v>1482</v>
      </c>
      <c r="Y52" s="56" t="s">
        <v>1371</v>
      </c>
      <c r="Z52" s="56" t="s">
        <v>1483</v>
      </c>
      <c r="AA52" s="56" t="s">
        <v>98</v>
      </c>
      <c r="AB52" s="56" t="s">
        <v>99</v>
      </c>
      <c r="AC52" s="56" t="s">
        <v>100</v>
      </c>
      <c r="AD52" s="57"/>
      <c r="AE52" s="56" t="s">
        <v>1484</v>
      </c>
      <c r="AF52" s="56" t="s">
        <v>1485</v>
      </c>
      <c r="AG52" s="56" t="s">
        <v>1486</v>
      </c>
      <c r="AH52" s="56" t="s">
        <v>1487</v>
      </c>
      <c r="AI52" s="56" t="s">
        <v>81</v>
      </c>
      <c r="AJ52" s="56" t="s">
        <v>98</v>
      </c>
      <c r="AK52" s="56" t="s">
        <v>1373</v>
      </c>
      <c r="AL52" s="56" t="s">
        <v>1373</v>
      </c>
      <c r="AM52" s="57"/>
      <c r="AN52" s="56" t="s">
        <v>75</v>
      </c>
      <c r="AO52" s="56" t="s">
        <v>2</v>
      </c>
      <c r="AP52" s="56" t="s">
        <v>3</v>
      </c>
      <c r="AQ52" s="56" t="s">
        <v>2</v>
      </c>
      <c r="AR52" s="60">
        <v>26.07</v>
      </c>
      <c r="AS52" s="60">
        <v>0</v>
      </c>
      <c r="AT52" s="58">
        <v>1</v>
      </c>
      <c r="AU52" s="58">
        <v>0</v>
      </c>
      <c r="AV52" s="60">
        <v>10800.6</v>
      </c>
      <c r="AW52" s="60">
        <v>12387.68</v>
      </c>
      <c r="AX52" s="60">
        <v>25</v>
      </c>
      <c r="AY52" s="60">
        <v>18581.11</v>
      </c>
      <c r="AZ52" s="60">
        <v>5959.51</v>
      </c>
      <c r="BA52" s="60">
        <v>6527.16</v>
      </c>
      <c r="BB52" s="60">
        <v>66439.56</v>
      </c>
      <c r="BC52" s="60">
        <v>10887.79</v>
      </c>
      <c r="BD52" s="60">
        <v>12387.66</v>
      </c>
      <c r="BE52" s="60">
        <v>0</v>
      </c>
      <c r="BF52" s="60">
        <v>0</v>
      </c>
      <c r="BG52" s="60">
        <v>0</v>
      </c>
      <c r="BH52" s="60">
        <v>0</v>
      </c>
      <c r="BI52" s="60">
        <v>0</v>
      </c>
      <c r="BJ52" s="60">
        <v>0</v>
      </c>
      <c r="BK52" s="60">
        <v>120782.79</v>
      </c>
      <c r="BL52" s="61">
        <v>298</v>
      </c>
      <c r="BM52" s="2" t="s">
        <v>1333</v>
      </c>
    </row>
    <row r="53" spans="1:65" s="1" customFormat="1" ht="15" x14ac:dyDescent="0.25">
      <c r="A53" s="56" t="s">
        <v>127</v>
      </c>
      <c r="B53" s="56" t="s">
        <v>104</v>
      </c>
      <c r="C53" s="56" t="s">
        <v>128</v>
      </c>
      <c r="D53" s="57"/>
      <c r="E53" s="57"/>
      <c r="F53" s="57"/>
      <c r="G53" s="56" t="s">
        <v>129</v>
      </c>
      <c r="H53" s="56" t="s">
        <v>130</v>
      </c>
      <c r="I53" s="56" t="s">
        <v>1015</v>
      </c>
      <c r="J53" s="57"/>
      <c r="K53" s="56" t="s">
        <v>70</v>
      </c>
      <c r="L53" s="56" t="s">
        <v>131</v>
      </c>
      <c r="M53" s="57"/>
      <c r="N53" s="57"/>
      <c r="O53" s="56" t="s">
        <v>132</v>
      </c>
      <c r="P53" s="57"/>
      <c r="Q53" s="56" t="s">
        <v>1018</v>
      </c>
      <c r="R53" s="57"/>
      <c r="S53" s="57"/>
      <c r="T53" s="56" t="s">
        <v>1470</v>
      </c>
      <c r="U53" s="56" t="s">
        <v>1470</v>
      </c>
      <c r="V53" s="56" t="s">
        <v>1488</v>
      </c>
      <c r="W53" s="58">
        <v>38399</v>
      </c>
      <c r="X53" s="59" t="s">
        <v>1489</v>
      </c>
      <c r="Y53" s="56" t="s">
        <v>1490</v>
      </c>
      <c r="Z53" s="56" t="s">
        <v>1491</v>
      </c>
      <c r="AA53" s="56" t="s">
        <v>160</v>
      </c>
      <c r="AB53" s="56" t="s">
        <v>957</v>
      </c>
      <c r="AC53" s="56" t="s">
        <v>185</v>
      </c>
      <c r="AD53" s="57"/>
      <c r="AE53" s="56" t="s">
        <v>1492</v>
      </c>
      <c r="AF53" s="56" t="s">
        <v>876</v>
      </c>
      <c r="AG53" s="56" t="s">
        <v>115</v>
      </c>
      <c r="AH53" s="56" t="s">
        <v>1493</v>
      </c>
      <c r="AI53" s="56" t="s">
        <v>74</v>
      </c>
      <c r="AJ53" s="56" t="s">
        <v>821</v>
      </c>
      <c r="AK53" s="56" t="s">
        <v>109</v>
      </c>
      <c r="AL53" s="56" t="s">
        <v>110</v>
      </c>
      <c r="AM53" s="57"/>
      <c r="AN53" s="56" t="s">
        <v>75</v>
      </c>
      <c r="AO53" s="56" t="s">
        <v>3</v>
      </c>
      <c r="AP53" s="56" t="s">
        <v>3</v>
      </c>
      <c r="AQ53" s="56" t="s">
        <v>2</v>
      </c>
      <c r="AR53" s="60">
        <v>99.14</v>
      </c>
      <c r="AS53" s="60">
        <v>0</v>
      </c>
      <c r="AT53" s="58">
        <v>1</v>
      </c>
      <c r="AU53" s="58">
        <v>0</v>
      </c>
      <c r="AV53" s="60">
        <v>10800.6</v>
      </c>
      <c r="AW53" s="60">
        <v>12387.68</v>
      </c>
      <c r="AX53" s="60">
        <v>128.77000000000001</v>
      </c>
      <c r="AY53" s="60">
        <v>18581.11</v>
      </c>
      <c r="AZ53" s="60">
        <v>5959.51</v>
      </c>
      <c r="BA53" s="60">
        <v>6527.16</v>
      </c>
      <c r="BB53" s="60">
        <v>66439.56</v>
      </c>
      <c r="BC53" s="60">
        <v>10887.79</v>
      </c>
      <c r="BD53" s="60">
        <v>12387.66</v>
      </c>
      <c r="BE53" s="60">
        <v>0</v>
      </c>
      <c r="BF53" s="60">
        <v>0</v>
      </c>
      <c r="BG53" s="60">
        <v>0</v>
      </c>
      <c r="BH53" s="60">
        <v>0</v>
      </c>
      <c r="BI53" s="60">
        <v>0</v>
      </c>
      <c r="BJ53" s="60">
        <v>0</v>
      </c>
      <c r="BK53" s="60">
        <v>120782.79</v>
      </c>
      <c r="BL53" s="61">
        <v>298</v>
      </c>
      <c r="BM53" s="2" t="s">
        <v>1333</v>
      </c>
    </row>
    <row r="54" spans="1:65" s="1" customFormat="1" ht="15" x14ac:dyDescent="0.25">
      <c r="A54" s="56" t="s">
        <v>127</v>
      </c>
      <c r="B54" s="56" t="s">
        <v>104</v>
      </c>
      <c r="C54" s="56" t="s">
        <v>128</v>
      </c>
      <c r="D54" s="57"/>
      <c r="E54" s="57"/>
      <c r="F54" s="57"/>
      <c r="G54" s="56" t="s">
        <v>129</v>
      </c>
      <c r="H54" s="56" t="s">
        <v>130</v>
      </c>
      <c r="I54" s="56" t="s">
        <v>1015</v>
      </c>
      <c r="J54" s="57"/>
      <c r="K54" s="56" t="s">
        <v>70</v>
      </c>
      <c r="L54" s="56" t="s">
        <v>131</v>
      </c>
      <c r="M54" s="57"/>
      <c r="N54" s="57"/>
      <c r="O54" s="56" t="s">
        <v>132</v>
      </c>
      <c r="P54" s="57"/>
      <c r="Q54" s="56" t="s">
        <v>1018</v>
      </c>
      <c r="R54" s="57"/>
      <c r="S54" s="57"/>
      <c r="T54" s="56" t="s">
        <v>1470</v>
      </c>
      <c r="U54" s="56" t="s">
        <v>1466</v>
      </c>
      <c r="V54" s="56" t="s">
        <v>1494</v>
      </c>
      <c r="W54" s="58">
        <v>37015</v>
      </c>
      <c r="X54" s="59" t="s">
        <v>1495</v>
      </c>
      <c r="Y54" s="56" t="s">
        <v>1496</v>
      </c>
      <c r="Z54" s="56" t="s">
        <v>1497</v>
      </c>
      <c r="AA54" s="56" t="s">
        <v>94</v>
      </c>
      <c r="AB54" s="56" t="s">
        <v>809</v>
      </c>
      <c r="AC54" s="56" t="s">
        <v>116</v>
      </c>
      <c r="AD54" s="57"/>
      <c r="AE54" s="56" t="s">
        <v>1498</v>
      </c>
      <c r="AF54" s="56" t="s">
        <v>1499</v>
      </c>
      <c r="AG54" s="56" t="s">
        <v>115</v>
      </c>
      <c r="AH54" s="56" t="s">
        <v>1500</v>
      </c>
      <c r="AI54" s="56" t="s">
        <v>74</v>
      </c>
      <c r="AJ54" s="56" t="s">
        <v>94</v>
      </c>
      <c r="AK54" s="56" t="s">
        <v>109</v>
      </c>
      <c r="AL54" s="56" t="s">
        <v>110</v>
      </c>
      <c r="AM54" s="57"/>
      <c r="AN54" s="56" t="s">
        <v>75</v>
      </c>
      <c r="AO54" s="56" t="s">
        <v>3</v>
      </c>
      <c r="AP54" s="56" t="s">
        <v>3</v>
      </c>
      <c r="AQ54" s="56" t="s">
        <v>2</v>
      </c>
      <c r="AR54" s="60">
        <v>28.37</v>
      </c>
      <c r="AS54" s="60">
        <v>0</v>
      </c>
      <c r="AT54" s="58">
        <v>1</v>
      </c>
      <c r="AU54" s="58">
        <v>0</v>
      </c>
      <c r="AV54" s="60">
        <v>10800.6</v>
      </c>
      <c r="AW54" s="60">
        <v>12387.68</v>
      </c>
      <c r="AX54" s="60">
        <v>36.85</v>
      </c>
      <c r="AY54" s="60">
        <v>18581.11</v>
      </c>
      <c r="AZ54" s="60">
        <v>5959.51</v>
      </c>
      <c r="BA54" s="60">
        <v>6527.16</v>
      </c>
      <c r="BB54" s="60">
        <v>66439.56</v>
      </c>
      <c r="BC54" s="60">
        <v>10887.79</v>
      </c>
      <c r="BD54" s="60">
        <v>12387.66</v>
      </c>
      <c r="BE54" s="60">
        <v>0</v>
      </c>
      <c r="BF54" s="60">
        <v>0</v>
      </c>
      <c r="BG54" s="60">
        <v>0</v>
      </c>
      <c r="BH54" s="60">
        <v>0</v>
      </c>
      <c r="BI54" s="60">
        <v>0</v>
      </c>
      <c r="BJ54" s="60">
        <v>0</v>
      </c>
      <c r="BK54" s="60">
        <v>120782.79</v>
      </c>
      <c r="BL54" s="61">
        <v>298</v>
      </c>
      <c r="BM54" s="2" t="s">
        <v>1333</v>
      </c>
    </row>
    <row r="55" spans="1:65" s="1" customFormat="1" ht="15" x14ac:dyDescent="0.25">
      <c r="A55" s="56" t="s">
        <v>127</v>
      </c>
      <c r="B55" s="56" t="s">
        <v>104</v>
      </c>
      <c r="C55" s="56" t="s">
        <v>128</v>
      </c>
      <c r="D55" s="57"/>
      <c r="E55" s="57"/>
      <c r="F55" s="57"/>
      <c r="G55" s="56" t="s">
        <v>129</v>
      </c>
      <c r="H55" s="56" t="s">
        <v>130</v>
      </c>
      <c r="I55" s="56" t="s">
        <v>1015</v>
      </c>
      <c r="J55" s="57"/>
      <c r="K55" s="56" t="s">
        <v>70</v>
      </c>
      <c r="L55" s="56" t="s">
        <v>131</v>
      </c>
      <c r="M55" s="57"/>
      <c r="N55" s="57"/>
      <c r="O55" s="56" t="s">
        <v>132</v>
      </c>
      <c r="P55" s="57"/>
      <c r="Q55" s="56" t="s">
        <v>1017</v>
      </c>
      <c r="R55" s="57"/>
      <c r="S55" s="57"/>
      <c r="T55" s="56" t="s">
        <v>1501</v>
      </c>
      <c r="U55" s="56" t="s">
        <v>1501</v>
      </c>
      <c r="V55" s="56" t="s">
        <v>1502</v>
      </c>
      <c r="W55" s="58">
        <v>49823</v>
      </c>
      <c r="X55" s="59" t="s">
        <v>1503</v>
      </c>
      <c r="Y55" s="56" t="s">
        <v>1473</v>
      </c>
      <c r="Z55" s="56" t="s">
        <v>1474</v>
      </c>
      <c r="AA55" s="56" t="s">
        <v>180</v>
      </c>
      <c r="AB55" s="56" t="s">
        <v>181</v>
      </c>
      <c r="AC55" s="56" t="s">
        <v>182</v>
      </c>
      <c r="AD55" s="57"/>
      <c r="AE55" s="56" t="s">
        <v>1475</v>
      </c>
      <c r="AF55" s="56" t="s">
        <v>1476</v>
      </c>
      <c r="AG55" s="56" t="s">
        <v>1477</v>
      </c>
      <c r="AH55" s="56" t="s">
        <v>1478</v>
      </c>
      <c r="AI55" s="56" t="s">
        <v>81</v>
      </c>
      <c r="AJ55" s="56" t="s">
        <v>183</v>
      </c>
      <c r="AK55" s="56" t="s">
        <v>1428</v>
      </c>
      <c r="AL55" s="56" t="s">
        <v>1479</v>
      </c>
      <c r="AM55" s="57"/>
      <c r="AN55" s="56" t="s">
        <v>75</v>
      </c>
      <c r="AO55" s="56" t="s">
        <v>2</v>
      </c>
      <c r="AP55" s="56" t="s">
        <v>3</v>
      </c>
      <c r="AQ55" s="56" t="s">
        <v>2</v>
      </c>
      <c r="AR55" s="60">
        <v>0</v>
      </c>
      <c r="AS55" s="60">
        <v>-12.33</v>
      </c>
      <c r="AT55" s="58">
        <v>0</v>
      </c>
      <c r="AU55" s="58">
        <v>1</v>
      </c>
      <c r="AV55" s="60">
        <v>10800.6</v>
      </c>
      <c r="AW55" s="60">
        <v>12387.68</v>
      </c>
      <c r="AX55" s="60">
        <v>-12.05</v>
      </c>
      <c r="AY55" s="60">
        <v>18581.11</v>
      </c>
      <c r="AZ55" s="60">
        <v>5959.51</v>
      </c>
      <c r="BA55" s="60">
        <v>6527.16</v>
      </c>
      <c r="BB55" s="60">
        <v>66439.56</v>
      </c>
      <c r="BC55" s="60">
        <v>10887.79</v>
      </c>
      <c r="BD55" s="60">
        <v>12387.66</v>
      </c>
      <c r="BE55" s="60">
        <v>0</v>
      </c>
      <c r="BF55" s="60">
        <v>0</v>
      </c>
      <c r="BG55" s="60">
        <v>0</v>
      </c>
      <c r="BH55" s="60">
        <v>0</v>
      </c>
      <c r="BI55" s="60">
        <v>0</v>
      </c>
      <c r="BJ55" s="60">
        <v>0</v>
      </c>
      <c r="BK55" s="60">
        <v>120782.79</v>
      </c>
      <c r="BL55" s="61">
        <v>298</v>
      </c>
      <c r="BM55" s="2" t="s">
        <v>1333</v>
      </c>
    </row>
    <row r="56" spans="1:65" s="1" customFormat="1" ht="15" x14ac:dyDescent="0.25">
      <c r="A56" s="56" t="s">
        <v>127</v>
      </c>
      <c r="B56" s="56" t="s">
        <v>104</v>
      </c>
      <c r="C56" s="56" t="s">
        <v>128</v>
      </c>
      <c r="D56" s="57"/>
      <c r="E56" s="57"/>
      <c r="F56" s="57"/>
      <c r="G56" s="56" t="s">
        <v>129</v>
      </c>
      <c r="H56" s="56" t="s">
        <v>130</v>
      </c>
      <c r="I56" s="56" t="s">
        <v>1015</v>
      </c>
      <c r="J56" s="57"/>
      <c r="K56" s="56" t="s">
        <v>70</v>
      </c>
      <c r="L56" s="56" t="s">
        <v>131</v>
      </c>
      <c r="M56" s="57"/>
      <c r="N56" s="57"/>
      <c r="O56" s="56" t="s">
        <v>132</v>
      </c>
      <c r="P56" s="57"/>
      <c r="Q56" s="56" t="s">
        <v>1018</v>
      </c>
      <c r="R56" s="57"/>
      <c r="S56" s="57"/>
      <c r="T56" s="56" t="s">
        <v>1501</v>
      </c>
      <c r="U56" s="56" t="s">
        <v>1470</v>
      </c>
      <c r="V56" s="56" t="s">
        <v>789</v>
      </c>
      <c r="W56" s="58">
        <v>45782</v>
      </c>
      <c r="X56" s="59" t="s">
        <v>1504</v>
      </c>
      <c r="Y56" s="56" t="s">
        <v>790</v>
      </c>
      <c r="Z56" s="56" t="s">
        <v>791</v>
      </c>
      <c r="AA56" s="56" t="s">
        <v>119</v>
      </c>
      <c r="AB56" s="56" t="s">
        <v>173</v>
      </c>
      <c r="AC56" s="56" t="s">
        <v>174</v>
      </c>
      <c r="AD56" s="57"/>
      <c r="AE56" s="56" t="s">
        <v>792</v>
      </c>
      <c r="AF56" s="56" t="s">
        <v>114</v>
      </c>
      <c r="AG56" s="56" t="s">
        <v>115</v>
      </c>
      <c r="AH56" s="56" t="s">
        <v>793</v>
      </c>
      <c r="AI56" s="56" t="s">
        <v>74</v>
      </c>
      <c r="AJ56" s="56" t="s">
        <v>79</v>
      </c>
      <c r="AK56" s="56" t="s">
        <v>794</v>
      </c>
      <c r="AL56" s="56" t="s">
        <v>794</v>
      </c>
      <c r="AM56" s="57"/>
      <c r="AN56" s="56" t="s">
        <v>75</v>
      </c>
      <c r="AO56" s="56" t="s">
        <v>3</v>
      </c>
      <c r="AP56" s="56" t="s">
        <v>3</v>
      </c>
      <c r="AQ56" s="56" t="s">
        <v>2</v>
      </c>
      <c r="AR56" s="60">
        <v>55.06</v>
      </c>
      <c r="AS56" s="60">
        <v>0</v>
      </c>
      <c r="AT56" s="58">
        <v>1</v>
      </c>
      <c r="AU56" s="58">
        <v>0</v>
      </c>
      <c r="AV56" s="60">
        <v>10800.6</v>
      </c>
      <c r="AW56" s="60">
        <v>12387.68</v>
      </c>
      <c r="AX56" s="60">
        <v>71.52</v>
      </c>
      <c r="AY56" s="60">
        <v>18581.11</v>
      </c>
      <c r="AZ56" s="60">
        <v>5959.51</v>
      </c>
      <c r="BA56" s="60">
        <v>6527.16</v>
      </c>
      <c r="BB56" s="60">
        <v>66439.56</v>
      </c>
      <c r="BC56" s="60">
        <v>10887.79</v>
      </c>
      <c r="BD56" s="60">
        <v>12387.66</v>
      </c>
      <c r="BE56" s="60">
        <v>0</v>
      </c>
      <c r="BF56" s="60">
        <v>0</v>
      </c>
      <c r="BG56" s="60">
        <v>0</v>
      </c>
      <c r="BH56" s="60">
        <v>0</v>
      </c>
      <c r="BI56" s="60">
        <v>0</v>
      </c>
      <c r="BJ56" s="60">
        <v>0</v>
      </c>
      <c r="BK56" s="60">
        <v>120782.79</v>
      </c>
      <c r="BL56" s="61">
        <v>298</v>
      </c>
      <c r="BM56" s="2" t="s">
        <v>1333</v>
      </c>
    </row>
    <row r="57" spans="1:65" s="1" customFormat="1" ht="23.25" x14ac:dyDescent="0.25">
      <c r="A57" s="56" t="s">
        <v>127</v>
      </c>
      <c r="B57" s="56" t="s">
        <v>104</v>
      </c>
      <c r="C57" s="56" t="s">
        <v>128</v>
      </c>
      <c r="D57" s="57"/>
      <c r="E57" s="57"/>
      <c r="F57" s="57"/>
      <c r="G57" s="56" t="s">
        <v>129</v>
      </c>
      <c r="H57" s="56" t="s">
        <v>130</v>
      </c>
      <c r="I57" s="56" t="s">
        <v>1015</v>
      </c>
      <c r="J57" s="57"/>
      <c r="K57" s="56" t="s">
        <v>70</v>
      </c>
      <c r="L57" s="56" t="s">
        <v>131</v>
      </c>
      <c r="M57" s="57"/>
      <c r="N57" s="57"/>
      <c r="O57" s="56" t="s">
        <v>132</v>
      </c>
      <c r="P57" s="57"/>
      <c r="Q57" s="56" t="s">
        <v>1017</v>
      </c>
      <c r="R57" s="57"/>
      <c r="S57" s="57"/>
      <c r="T57" s="56" t="s">
        <v>1505</v>
      </c>
      <c r="U57" s="56" t="s">
        <v>1501</v>
      </c>
      <c r="V57" s="56" t="s">
        <v>1506</v>
      </c>
      <c r="W57" s="58">
        <v>47430</v>
      </c>
      <c r="X57" s="59" t="s">
        <v>1507</v>
      </c>
      <c r="Y57" s="56" t="s">
        <v>1508</v>
      </c>
      <c r="Z57" s="56" t="s">
        <v>1509</v>
      </c>
      <c r="AA57" s="56" t="s">
        <v>160</v>
      </c>
      <c r="AB57" s="56" t="s">
        <v>1510</v>
      </c>
      <c r="AC57" s="56" t="s">
        <v>161</v>
      </c>
      <c r="AD57" s="57"/>
      <c r="AE57" s="56" t="s">
        <v>1511</v>
      </c>
      <c r="AF57" s="56" t="s">
        <v>1512</v>
      </c>
      <c r="AG57" s="56" t="s">
        <v>135</v>
      </c>
      <c r="AH57" s="56" t="s">
        <v>1513</v>
      </c>
      <c r="AI57" s="56" t="s">
        <v>81</v>
      </c>
      <c r="AJ57" s="56" t="s">
        <v>79</v>
      </c>
      <c r="AK57" s="56" t="s">
        <v>109</v>
      </c>
      <c r="AL57" s="56" t="s">
        <v>110</v>
      </c>
      <c r="AM57" s="57"/>
      <c r="AN57" s="56" t="s">
        <v>75</v>
      </c>
      <c r="AO57" s="56" t="s">
        <v>2</v>
      </c>
      <c r="AP57" s="56" t="s">
        <v>3</v>
      </c>
      <c r="AQ57" s="56" t="s">
        <v>2</v>
      </c>
      <c r="AR57" s="60">
        <v>819.5</v>
      </c>
      <c r="AS57" s="60">
        <v>0</v>
      </c>
      <c r="AT57" s="58">
        <v>1</v>
      </c>
      <c r="AU57" s="58">
        <v>0</v>
      </c>
      <c r="AV57" s="60">
        <v>10800.6</v>
      </c>
      <c r="AW57" s="60">
        <v>12387.68</v>
      </c>
      <c r="AX57" s="60">
        <v>780</v>
      </c>
      <c r="AY57" s="60">
        <v>18581.11</v>
      </c>
      <c r="AZ57" s="60">
        <v>5959.51</v>
      </c>
      <c r="BA57" s="60">
        <v>6527.16</v>
      </c>
      <c r="BB57" s="60">
        <v>66439.56</v>
      </c>
      <c r="BC57" s="60">
        <v>10887.79</v>
      </c>
      <c r="BD57" s="60">
        <v>12387.66</v>
      </c>
      <c r="BE57" s="60">
        <v>0</v>
      </c>
      <c r="BF57" s="60">
        <v>0</v>
      </c>
      <c r="BG57" s="60">
        <v>0</v>
      </c>
      <c r="BH57" s="60">
        <v>0</v>
      </c>
      <c r="BI57" s="60">
        <v>0</v>
      </c>
      <c r="BJ57" s="60">
        <v>0</v>
      </c>
      <c r="BK57" s="60">
        <v>120782.79</v>
      </c>
      <c r="BL57" s="61">
        <v>298</v>
      </c>
      <c r="BM57" s="2" t="s">
        <v>1333</v>
      </c>
    </row>
    <row r="58" spans="1:65" s="1" customFormat="1" ht="15" x14ac:dyDescent="0.25">
      <c r="A58" s="56" t="s">
        <v>127</v>
      </c>
      <c r="B58" s="56" t="s">
        <v>104</v>
      </c>
      <c r="C58" s="56" t="s">
        <v>128</v>
      </c>
      <c r="D58" s="57"/>
      <c r="E58" s="57"/>
      <c r="F58" s="57"/>
      <c r="G58" s="56" t="s">
        <v>129</v>
      </c>
      <c r="H58" s="56" t="s">
        <v>130</v>
      </c>
      <c r="I58" s="56" t="s">
        <v>1015</v>
      </c>
      <c r="J58" s="57"/>
      <c r="K58" s="56" t="s">
        <v>70</v>
      </c>
      <c r="L58" s="56" t="s">
        <v>131</v>
      </c>
      <c r="M58" s="57"/>
      <c r="N58" s="57"/>
      <c r="O58" s="56" t="s">
        <v>132</v>
      </c>
      <c r="P58" s="57"/>
      <c r="Q58" s="56" t="s">
        <v>1018</v>
      </c>
      <c r="R58" s="57"/>
      <c r="S58" s="57"/>
      <c r="T58" s="56" t="s">
        <v>1505</v>
      </c>
      <c r="U58" s="56" t="s">
        <v>1501</v>
      </c>
      <c r="V58" s="56" t="s">
        <v>1514</v>
      </c>
      <c r="W58" s="58">
        <v>55429</v>
      </c>
      <c r="X58" s="59" t="s">
        <v>1515</v>
      </c>
      <c r="Y58" s="56" t="s">
        <v>795</v>
      </c>
      <c r="Z58" s="56" t="s">
        <v>796</v>
      </c>
      <c r="AA58" s="56" t="s">
        <v>180</v>
      </c>
      <c r="AB58" s="56" t="s">
        <v>181</v>
      </c>
      <c r="AC58" s="56" t="s">
        <v>182</v>
      </c>
      <c r="AD58" s="57"/>
      <c r="AE58" s="56" t="s">
        <v>797</v>
      </c>
      <c r="AF58" s="56" t="s">
        <v>114</v>
      </c>
      <c r="AG58" s="56" t="s">
        <v>115</v>
      </c>
      <c r="AH58" s="56" t="s">
        <v>798</v>
      </c>
      <c r="AI58" s="56" t="s">
        <v>74</v>
      </c>
      <c r="AJ58" s="56" t="s">
        <v>183</v>
      </c>
      <c r="AK58" s="56" t="s">
        <v>799</v>
      </c>
      <c r="AL58" s="56" t="s">
        <v>800</v>
      </c>
      <c r="AM58" s="57"/>
      <c r="AN58" s="56" t="s">
        <v>75</v>
      </c>
      <c r="AO58" s="56" t="s">
        <v>3</v>
      </c>
      <c r="AP58" s="56" t="s">
        <v>3</v>
      </c>
      <c r="AQ58" s="56" t="s">
        <v>2</v>
      </c>
      <c r="AR58" s="60">
        <v>21.24</v>
      </c>
      <c r="AS58" s="60">
        <v>0</v>
      </c>
      <c r="AT58" s="58">
        <v>1</v>
      </c>
      <c r="AU58" s="58">
        <v>0</v>
      </c>
      <c r="AV58" s="60">
        <v>10800.6</v>
      </c>
      <c r="AW58" s="60">
        <v>12387.68</v>
      </c>
      <c r="AX58" s="60">
        <v>27.59</v>
      </c>
      <c r="AY58" s="60">
        <v>18581.11</v>
      </c>
      <c r="AZ58" s="60">
        <v>5959.51</v>
      </c>
      <c r="BA58" s="60">
        <v>6527.16</v>
      </c>
      <c r="BB58" s="60">
        <v>66439.56</v>
      </c>
      <c r="BC58" s="60">
        <v>10887.79</v>
      </c>
      <c r="BD58" s="60">
        <v>12387.66</v>
      </c>
      <c r="BE58" s="60">
        <v>0</v>
      </c>
      <c r="BF58" s="60">
        <v>0</v>
      </c>
      <c r="BG58" s="60">
        <v>0</v>
      </c>
      <c r="BH58" s="60">
        <v>0</v>
      </c>
      <c r="BI58" s="60">
        <v>0</v>
      </c>
      <c r="BJ58" s="60">
        <v>0</v>
      </c>
      <c r="BK58" s="60">
        <v>120782.79</v>
      </c>
      <c r="BL58" s="61">
        <v>298</v>
      </c>
      <c r="BM58" s="2" t="s">
        <v>1333</v>
      </c>
    </row>
    <row r="59" spans="1:65" s="1" customFormat="1" ht="15" x14ac:dyDescent="0.25">
      <c r="A59" s="56" t="s">
        <v>127</v>
      </c>
      <c r="B59" s="56" t="s">
        <v>104</v>
      </c>
      <c r="C59" s="56" t="s">
        <v>128</v>
      </c>
      <c r="D59" s="57"/>
      <c r="E59" s="57"/>
      <c r="F59" s="57"/>
      <c r="G59" s="56" t="s">
        <v>129</v>
      </c>
      <c r="H59" s="56" t="s">
        <v>130</v>
      </c>
      <c r="I59" s="56" t="s">
        <v>1015</v>
      </c>
      <c r="J59" s="57"/>
      <c r="K59" s="56" t="s">
        <v>70</v>
      </c>
      <c r="L59" s="56" t="s">
        <v>131</v>
      </c>
      <c r="M59" s="57"/>
      <c r="N59" s="57"/>
      <c r="O59" s="56" t="s">
        <v>132</v>
      </c>
      <c r="P59" s="57"/>
      <c r="Q59" s="56" t="s">
        <v>1018</v>
      </c>
      <c r="R59" s="57"/>
      <c r="S59" s="57"/>
      <c r="T59" s="56" t="s">
        <v>1516</v>
      </c>
      <c r="U59" s="56" t="s">
        <v>1505</v>
      </c>
      <c r="V59" s="56" t="s">
        <v>1517</v>
      </c>
      <c r="W59" s="58">
        <v>46724</v>
      </c>
      <c r="X59" s="59" t="s">
        <v>1518</v>
      </c>
      <c r="Y59" s="56" t="s">
        <v>1519</v>
      </c>
      <c r="Z59" s="56" t="s">
        <v>1520</v>
      </c>
      <c r="AA59" s="56" t="s">
        <v>1521</v>
      </c>
      <c r="AB59" s="56" t="s">
        <v>1522</v>
      </c>
      <c r="AC59" s="56" t="s">
        <v>137</v>
      </c>
      <c r="AD59" s="57"/>
      <c r="AE59" s="56" t="s">
        <v>1523</v>
      </c>
      <c r="AF59" s="56" t="s">
        <v>1103</v>
      </c>
      <c r="AG59" s="56" t="s">
        <v>73</v>
      </c>
      <c r="AH59" s="56" t="s">
        <v>1524</v>
      </c>
      <c r="AI59" s="56" t="s">
        <v>74</v>
      </c>
      <c r="AJ59" s="56" t="s">
        <v>79</v>
      </c>
      <c r="AK59" s="56" t="s">
        <v>1525</v>
      </c>
      <c r="AL59" s="56" t="s">
        <v>1525</v>
      </c>
      <c r="AM59" s="57"/>
      <c r="AN59" s="56" t="s">
        <v>75</v>
      </c>
      <c r="AO59" s="56" t="s">
        <v>3</v>
      </c>
      <c r="AP59" s="56" t="s">
        <v>3</v>
      </c>
      <c r="AQ59" s="56" t="s">
        <v>2</v>
      </c>
      <c r="AR59" s="60">
        <v>7.66</v>
      </c>
      <c r="AS59" s="60">
        <v>0</v>
      </c>
      <c r="AT59" s="58">
        <v>1</v>
      </c>
      <c r="AU59" s="58">
        <v>0</v>
      </c>
      <c r="AV59" s="60">
        <v>10800.6</v>
      </c>
      <c r="AW59" s="60">
        <v>12387.68</v>
      </c>
      <c r="AX59" s="60">
        <v>9.9499999999999993</v>
      </c>
      <c r="AY59" s="60">
        <v>18581.11</v>
      </c>
      <c r="AZ59" s="60">
        <v>5959.51</v>
      </c>
      <c r="BA59" s="60">
        <v>6527.16</v>
      </c>
      <c r="BB59" s="60">
        <v>66439.56</v>
      </c>
      <c r="BC59" s="60">
        <v>10887.79</v>
      </c>
      <c r="BD59" s="60">
        <v>12387.66</v>
      </c>
      <c r="BE59" s="60">
        <v>0</v>
      </c>
      <c r="BF59" s="60">
        <v>0</v>
      </c>
      <c r="BG59" s="60">
        <v>0</v>
      </c>
      <c r="BH59" s="60">
        <v>0</v>
      </c>
      <c r="BI59" s="60">
        <v>0</v>
      </c>
      <c r="BJ59" s="60">
        <v>0</v>
      </c>
      <c r="BK59" s="60">
        <v>120782.79</v>
      </c>
      <c r="BL59" s="61">
        <v>298</v>
      </c>
      <c r="BM59" s="2" t="s">
        <v>1333</v>
      </c>
    </row>
    <row r="60" spans="1:65" s="1" customFormat="1" ht="15" x14ac:dyDescent="0.25">
      <c r="A60" s="56" t="s">
        <v>127</v>
      </c>
      <c r="B60" s="56" t="s">
        <v>104</v>
      </c>
      <c r="C60" s="56" t="s">
        <v>128</v>
      </c>
      <c r="D60" s="57"/>
      <c r="E60" s="57"/>
      <c r="F60" s="57"/>
      <c r="G60" s="56" t="s">
        <v>129</v>
      </c>
      <c r="H60" s="56" t="s">
        <v>130</v>
      </c>
      <c r="I60" s="56" t="s">
        <v>1015</v>
      </c>
      <c r="J60" s="57"/>
      <c r="K60" s="56" t="s">
        <v>70</v>
      </c>
      <c r="L60" s="56" t="s">
        <v>131</v>
      </c>
      <c r="M60" s="57"/>
      <c r="N60" s="57"/>
      <c r="O60" s="56" t="s">
        <v>132</v>
      </c>
      <c r="P60" s="57"/>
      <c r="Q60" s="56" t="s">
        <v>1018</v>
      </c>
      <c r="R60" s="57"/>
      <c r="S60" s="57"/>
      <c r="T60" s="56" t="s">
        <v>1516</v>
      </c>
      <c r="U60" s="56" t="s">
        <v>1505</v>
      </c>
      <c r="V60" s="56" t="s">
        <v>1526</v>
      </c>
      <c r="W60" s="58">
        <v>47383</v>
      </c>
      <c r="X60" s="59" t="s">
        <v>1527</v>
      </c>
      <c r="Y60" s="56" t="s">
        <v>1528</v>
      </c>
      <c r="Z60" s="56" t="s">
        <v>1529</v>
      </c>
      <c r="AA60" s="56" t="s">
        <v>105</v>
      </c>
      <c r="AB60" s="56" t="s">
        <v>106</v>
      </c>
      <c r="AC60" s="56" t="s">
        <v>107</v>
      </c>
      <c r="AD60" s="57"/>
      <c r="AE60" s="56" t="s">
        <v>1530</v>
      </c>
      <c r="AF60" s="56" t="s">
        <v>114</v>
      </c>
      <c r="AG60" s="56" t="s">
        <v>115</v>
      </c>
      <c r="AH60" s="56" t="s">
        <v>1531</v>
      </c>
      <c r="AI60" s="56" t="s">
        <v>74</v>
      </c>
      <c r="AJ60" s="56" t="s">
        <v>108</v>
      </c>
      <c r="AK60" s="56" t="s">
        <v>1532</v>
      </c>
      <c r="AL60" s="56" t="s">
        <v>1532</v>
      </c>
      <c r="AM60" s="57"/>
      <c r="AN60" s="56" t="s">
        <v>75</v>
      </c>
      <c r="AO60" s="56" t="s">
        <v>3</v>
      </c>
      <c r="AP60" s="56" t="s">
        <v>3</v>
      </c>
      <c r="AQ60" s="56" t="s">
        <v>2</v>
      </c>
      <c r="AR60" s="60">
        <v>343.44</v>
      </c>
      <c r="AS60" s="60">
        <v>0</v>
      </c>
      <c r="AT60" s="58">
        <v>1</v>
      </c>
      <c r="AU60" s="58">
        <v>0</v>
      </c>
      <c r="AV60" s="60">
        <v>10800.6</v>
      </c>
      <c r="AW60" s="60">
        <v>12387.68</v>
      </c>
      <c r="AX60" s="60">
        <v>446.1</v>
      </c>
      <c r="AY60" s="60">
        <v>18581.11</v>
      </c>
      <c r="AZ60" s="60">
        <v>5959.51</v>
      </c>
      <c r="BA60" s="60">
        <v>6527.16</v>
      </c>
      <c r="BB60" s="60">
        <v>66439.56</v>
      </c>
      <c r="BC60" s="60">
        <v>10887.79</v>
      </c>
      <c r="BD60" s="60">
        <v>12387.66</v>
      </c>
      <c r="BE60" s="60">
        <v>0</v>
      </c>
      <c r="BF60" s="60">
        <v>0</v>
      </c>
      <c r="BG60" s="60">
        <v>0</v>
      </c>
      <c r="BH60" s="60">
        <v>0</v>
      </c>
      <c r="BI60" s="60">
        <v>0</v>
      </c>
      <c r="BJ60" s="60">
        <v>0</v>
      </c>
      <c r="BK60" s="60">
        <v>120782.79</v>
      </c>
      <c r="BL60" s="61">
        <v>298</v>
      </c>
      <c r="BM60" s="2" t="s">
        <v>1333</v>
      </c>
    </row>
    <row r="61" spans="1:65" s="1" customFormat="1" ht="15" x14ac:dyDescent="0.25">
      <c r="A61" s="56" t="s">
        <v>127</v>
      </c>
      <c r="B61" s="56" t="s">
        <v>104</v>
      </c>
      <c r="C61" s="56" t="s">
        <v>128</v>
      </c>
      <c r="D61" s="57"/>
      <c r="E61" s="57"/>
      <c r="F61" s="57"/>
      <c r="G61" s="56" t="s">
        <v>129</v>
      </c>
      <c r="H61" s="56" t="s">
        <v>130</v>
      </c>
      <c r="I61" s="56" t="s">
        <v>1015</v>
      </c>
      <c r="J61" s="57"/>
      <c r="K61" s="56" t="s">
        <v>70</v>
      </c>
      <c r="L61" s="56" t="s">
        <v>131</v>
      </c>
      <c r="M61" s="57"/>
      <c r="N61" s="57"/>
      <c r="O61" s="56" t="s">
        <v>132</v>
      </c>
      <c r="P61" s="57"/>
      <c r="Q61" s="56" t="s">
        <v>1018</v>
      </c>
      <c r="R61" s="57"/>
      <c r="S61" s="57"/>
      <c r="T61" s="56" t="s">
        <v>1533</v>
      </c>
      <c r="U61" s="56" t="s">
        <v>1534</v>
      </c>
      <c r="V61" s="56" t="s">
        <v>1535</v>
      </c>
      <c r="W61" s="58">
        <v>16810</v>
      </c>
      <c r="X61" s="59" t="s">
        <v>1536</v>
      </c>
      <c r="Y61" s="56" t="s">
        <v>1537</v>
      </c>
      <c r="Z61" s="56" t="s">
        <v>1538</v>
      </c>
      <c r="AA61" s="56" t="s">
        <v>105</v>
      </c>
      <c r="AB61" s="56" t="s">
        <v>106</v>
      </c>
      <c r="AC61" s="56" t="s">
        <v>107</v>
      </c>
      <c r="AD61" s="57"/>
      <c r="AE61" s="56" t="s">
        <v>1539</v>
      </c>
      <c r="AF61" s="56" t="s">
        <v>114</v>
      </c>
      <c r="AG61" s="56" t="s">
        <v>115</v>
      </c>
      <c r="AH61" s="56" t="s">
        <v>1540</v>
      </c>
      <c r="AI61" s="56" t="s">
        <v>74</v>
      </c>
      <c r="AJ61" s="56" t="s">
        <v>108</v>
      </c>
      <c r="AK61" s="56" t="s">
        <v>109</v>
      </c>
      <c r="AL61" s="56" t="s">
        <v>110</v>
      </c>
      <c r="AM61" s="57"/>
      <c r="AN61" s="56" t="s">
        <v>75</v>
      </c>
      <c r="AO61" s="56" t="s">
        <v>3</v>
      </c>
      <c r="AP61" s="56" t="s">
        <v>3</v>
      </c>
      <c r="AQ61" s="56" t="s">
        <v>2</v>
      </c>
      <c r="AR61" s="60">
        <v>128.26</v>
      </c>
      <c r="AS61" s="60">
        <v>0</v>
      </c>
      <c r="AT61" s="58">
        <v>1</v>
      </c>
      <c r="AU61" s="58">
        <v>0</v>
      </c>
      <c r="AV61" s="60">
        <v>10800.6</v>
      </c>
      <c r="AW61" s="60">
        <v>12387.68</v>
      </c>
      <c r="AX61" s="60">
        <v>166.6</v>
      </c>
      <c r="AY61" s="60">
        <v>18581.11</v>
      </c>
      <c r="AZ61" s="60">
        <v>5959.51</v>
      </c>
      <c r="BA61" s="60">
        <v>6527.16</v>
      </c>
      <c r="BB61" s="60">
        <v>66439.56</v>
      </c>
      <c r="BC61" s="60">
        <v>10887.79</v>
      </c>
      <c r="BD61" s="60">
        <v>12387.66</v>
      </c>
      <c r="BE61" s="60">
        <v>0</v>
      </c>
      <c r="BF61" s="60">
        <v>0</v>
      </c>
      <c r="BG61" s="60">
        <v>0</v>
      </c>
      <c r="BH61" s="60">
        <v>0</v>
      </c>
      <c r="BI61" s="60">
        <v>0</v>
      </c>
      <c r="BJ61" s="60">
        <v>0</v>
      </c>
      <c r="BK61" s="60">
        <v>120782.79</v>
      </c>
      <c r="BL61" s="61">
        <v>298</v>
      </c>
      <c r="BM61" s="2" t="s">
        <v>1333</v>
      </c>
    </row>
    <row r="62" spans="1:65" s="1" customFormat="1" ht="15" x14ac:dyDescent="0.25">
      <c r="A62" s="56" t="s">
        <v>127</v>
      </c>
      <c r="B62" s="56" t="s">
        <v>104</v>
      </c>
      <c r="C62" s="56" t="s">
        <v>128</v>
      </c>
      <c r="D62" s="57"/>
      <c r="E62" s="57"/>
      <c r="F62" s="57"/>
      <c r="G62" s="56" t="s">
        <v>129</v>
      </c>
      <c r="H62" s="56" t="s">
        <v>130</v>
      </c>
      <c r="I62" s="56" t="s">
        <v>1015</v>
      </c>
      <c r="J62" s="57"/>
      <c r="K62" s="56" t="s">
        <v>70</v>
      </c>
      <c r="L62" s="56" t="s">
        <v>131</v>
      </c>
      <c r="M62" s="57"/>
      <c r="N62" s="57"/>
      <c r="O62" s="56" t="s">
        <v>132</v>
      </c>
      <c r="P62" s="57"/>
      <c r="Q62" s="56" t="s">
        <v>1018</v>
      </c>
      <c r="R62" s="57"/>
      <c r="S62" s="57"/>
      <c r="T62" s="56" t="s">
        <v>1533</v>
      </c>
      <c r="U62" s="56" t="s">
        <v>1534</v>
      </c>
      <c r="V62" s="56" t="s">
        <v>1535</v>
      </c>
      <c r="W62" s="58">
        <v>14151</v>
      </c>
      <c r="X62" s="59" t="s">
        <v>1541</v>
      </c>
      <c r="Y62" s="56" t="s">
        <v>1157</v>
      </c>
      <c r="Z62" s="56" t="s">
        <v>1158</v>
      </c>
      <c r="AA62" s="56" t="s">
        <v>94</v>
      </c>
      <c r="AB62" s="56" t="s">
        <v>1021</v>
      </c>
      <c r="AC62" s="56" t="s">
        <v>139</v>
      </c>
      <c r="AD62" s="57"/>
      <c r="AE62" s="56" t="s">
        <v>1159</v>
      </c>
      <c r="AF62" s="56" t="s">
        <v>1020</v>
      </c>
      <c r="AG62" s="56" t="s">
        <v>115</v>
      </c>
      <c r="AH62" s="56" t="s">
        <v>1160</v>
      </c>
      <c r="AI62" s="56" t="s">
        <v>74</v>
      </c>
      <c r="AJ62" s="56" t="s">
        <v>79</v>
      </c>
      <c r="AK62" s="56" t="s">
        <v>109</v>
      </c>
      <c r="AL62" s="56" t="s">
        <v>110</v>
      </c>
      <c r="AM62" s="57"/>
      <c r="AN62" s="56" t="s">
        <v>75</v>
      </c>
      <c r="AO62" s="56" t="s">
        <v>3</v>
      </c>
      <c r="AP62" s="56" t="s">
        <v>3</v>
      </c>
      <c r="AQ62" s="56" t="s">
        <v>2</v>
      </c>
      <c r="AR62" s="60">
        <v>3.66</v>
      </c>
      <c r="AS62" s="60">
        <v>0</v>
      </c>
      <c r="AT62" s="58">
        <v>1</v>
      </c>
      <c r="AU62" s="58">
        <v>0</v>
      </c>
      <c r="AV62" s="60">
        <v>10800.6</v>
      </c>
      <c r="AW62" s="60">
        <v>12387.68</v>
      </c>
      <c r="AX62" s="60">
        <v>4.75</v>
      </c>
      <c r="AY62" s="60">
        <v>18581.11</v>
      </c>
      <c r="AZ62" s="60">
        <v>5959.51</v>
      </c>
      <c r="BA62" s="60">
        <v>6527.16</v>
      </c>
      <c r="BB62" s="60">
        <v>66439.56</v>
      </c>
      <c r="BC62" s="60">
        <v>10887.79</v>
      </c>
      <c r="BD62" s="60">
        <v>12387.66</v>
      </c>
      <c r="BE62" s="60">
        <v>0</v>
      </c>
      <c r="BF62" s="60">
        <v>0</v>
      </c>
      <c r="BG62" s="60">
        <v>0</v>
      </c>
      <c r="BH62" s="60">
        <v>0</v>
      </c>
      <c r="BI62" s="60">
        <v>0</v>
      </c>
      <c r="BJ62" s="60">
        <v>0</v>
      </c>
      <c r="BK62" s="60">
        <v>120782.79</v>
      </c>
      <c r="BL62" s="61">
        <v>298</v>
      </c>
      <c r="BM62" s="2" t="s">
        <v>1333</v>
      </c>
    </row>
    <row r="63" spans="1:65" s="1" customFormat="1" ht="15" x14ac:dyDescent="0.25">
      <c r="A63" s="56" t="s">
        <v>127</v>
      </c>
      <c r="B63" s="56" t="s">
        <v>104</v>
      </c>
      <c r="C63" s="56" t="s">
        <v>128</v>
      </c>
      <c r="D63" s="57"/>
      <c r="E63" s="57"/>
      <c r="F63" s="57"/>
      <c r="G63" s="56" t="s">
        <v>129</v>
      </c>
      <c r="H63" s="56" t="s">
        <v>130</v>
      </c>
      <c r="I63" s="56" t="s">
        <v>1015</v>
      </c>
      <c r="J63" s="57"/>
      <c r="K63" s="56" t="s">
        <v>70</v>
      </c>
      <c r="L63" s="56" t="s">
        <v>131</v>
      </c>
      <c r="M63" s="57"/>
      <c r="N63" s="57"/>
      <c r="O63" s="56" t="s">
        <v>132</v>
      </c>
      <c r="P63" s="57"/>
      <c r="Q63" s="56" t="s">
        <v>1018</v>
      </c>
      <c r="R63" s="57"/>
      <c r="S63" s="57"/>
      <c r="T63" s="56" t="s">
        <v>1542</v>
      </c>
      <c r="U63" s="56" t="s">
        <v>1533</v>
      </c>
      <c r="V63" s="56" t="s">
        <v>1535</v>
      </c>
      <c r="W63" s="58">
        <v>21053</v>
      </c>
      <c r="X63" s="59" t="s">
        <v>1543</v>
      </c>
      <c r="Y63" s="56" t="s">
        <v>1544</v>
      </c>
      <c r="Z63" s="56" t="s">
        <v>1545</v>
      </c>
      <c r="AA63" s="56" t="s">
        <v>105</v>
      </c>
      <c r="AB63" s="56" t="s">
        <v>106</v>
      </c>
      <c r="AC63" s="56" t="s">
        <v>107</v>
      </c>
      <c r="AD63" s="57"/>
      <c r="AE63" s="56" t="s">
        <v>1546</v>
      </c>
      <c r="AF63" s="56" t="s">
        <v>904</v>
      </c>
      <c r="AG63" s="56" t="s">
        <v>115</v>
      </c>
      <c r="AH63" s="56" t="s">
        <v>1547</v>
      </c>
      <c r="AI63" s="56" t="s">
        <v>74</v>
      </c>
      <c r="AJ63" s="56" t="s">
        <v>108</v>
      </c>
      <c r="AK63" s="56" t="s">
        <v>109</v>
      </c>
      <c r="AL63" s="56" t="s">
        <v>110</v>
      </c>
      <c r="AM63" s="57"/>
      <c r="AN63" s="56" t="s">
        <v>75</v>
      </c>
      <c r="AO63" s="56" t="s">
        <v>3</v>
      </c>
      <c r="AP63" s="56" t="s">
        <v>3</v>
      </c>
      <c r="AQ63" s="56" t="s">
        <v>2</v>
      </c>
      <c r="AR63" s="60">
        <v>264.67</v>
      </c>
      <c r="AS63" s="60">
        <v>0</v>
      </c>
      <c r="AT63" s="58">
        <v>1</v>
      </c>
      <c r="AU63" s="58">
        <v>0</v>
      </c>
      <c r="AV63" s="60">
        <v>10800.6</v>
      </c>
      <c r="AW63" s="60">
        <v>12387.68</v>
      </c>
      <c r="AX63" s="60">
        <v>343.78</v>
      </c>
      <c r="AY63" s="60">
        <v>18581.11</v>
      </c>
      <c r="AZ63" s="60">
        <v>5959.51</v>
      </c>
      <c r="BA63" s="60">
        <v>6527.16</v>
      </c>
      <c r="BB63" s="60">
        <v>66439.56</v>
      </c>
      <c r="BC63" s="60">
        <v>10887.79</v>
      </c>
      <c r="BD63" s="60">
        <v>12387.66</v>
      </c>
      <c r="BE63" s="60">
        <v>0</v>
      </c>
      <c r="BF63" s="60">
        <v>0</v>
      </c>
      <c r="BG63" s="60">
        <v>0</v>
      </c>
      <c r="BH63" s="60">
        <v>0</v>
      </c>
      <c r="BI63" s="60">
        <v>0</v>
      </c>
      <c r="BJ63" s="60">
        <v>0</v>
      </c>
      <c r="BK63" s="60">
        <v>120782.79</v>
      </c>
      <c r="BL63" s="61">
        <v>298</v>
      </c>
      <c r="BM63" s="2" t="s">
        <v>1333</v>
      </c>
    </row>
    <row r="64" spans="1:65" s="1" customFormat="1" ht="15" x14ac:dyDescent="0.25">
      <c r="A64" s="56" t="s">
        <v>127</v>
      </c>
      <c r="B64" s="56" t="s">
        <v>104</v>
      </c>
      <c r="C64" s="56" t="s">
        <v>128</v>
      </c>
      <c r="D64" s="57"/>
      <c r="E64" s="57"/>
      <c r="F64" s="57"/>
      <c r="G64" s="56" t="s">
        <v>129</v>
      </c>
      <c r="H64" s="56" t="s">
        <v>130</v>
      </c>
      <c r="I64" s="56" t="s">
        <v>1015</v>
      </c>
      <c r="J64" s="57"/>
      <c r="K64" s="56" t="s">
        <v>70</v>
      </c>
      <c r="L64" s="56" t="s">
        <v>131</v>
      </c>
      <c r="M64" s="57"/>
      <c r="N64" s="57"/>
      <c r="O64" s="56" t="s">
        <v>132</v>
      </c>
      <c r="P64" s="57"/>
      <c r="Q64" s="56" t="s">
        <v>1018</v>
      </c>
      <c r="R64" s="57"/>
      <c r="S64" s="57"/>
      <c r="T64" s="56" t="s">
        <v>1542</v>
      </c>
      <c r="U64" s="56" t="s">
        <v>1516</v>
      </c>
      <c r="V64" s="56" t="s">
        <v>1548</v>
      </c>
      <c r="W64" s="58">
        <v>20204</v>
      </c>
      <c r="X64" s="59" t="s">
        <v>1549</v>
      </c>
      <c r="Y64" s="56" t="s">
        <v>149</v>
      </c>
      <c r="Z64" s="56" t="s">
        <v>150</v>
      </c>
      <c r="AA64" s="56" t="s">
        <v>151</v>
      </c>
      <c r="AB64" s="56" t="s">
        <v>152</v>
      </c>
      <c r="AC64" s="56" t="s">
        <v>153</v>
      </c>
      <c r="AD64" s="57"/>
      <c r="AE64" s="56" t="s">
        <v>154</v>
      </c>
      <c r="AF64" s="56" t="s">
        <v>155</v>
      </c>
      <c r="AG64" s="56" t="s">
        <v>156</v>
      </c>
      <c r="AH64" s="56" t="s">
        <v>157</v>
      </c>
      <c r="AI64" s="56" t="s">
        <v>74</v>
      </c>
      <c r="AJ64" s="56" t="s">
        <v>158</v>
      </c>
      <c r="AK64" s="56" t="s">
        <v>159</v>
      </c>
      <c r="AL64" s="56" t="s">
        <v>159</v>
      </c>
      <c r="AM64" s="57"/>
      <c r="AN64" s="56" t="s">
        <v>75</v>
      </c>
      <c r="AO64" s="56" t="s">
        <v>3</v>
      </c>
      <c r="AP64" s="56" t="s">
        <v>3</v>
      </c>
      <c r="AQ64" s="56" t="s">
        <v>2</v>
      </c>
      <c r="AR64" s="60">
        <v>83.06</v>
      </c>
      <c r="AS64" s="60">
        <v>0</v>
      </c>
      <c r="AT64" s="58">
        <v>1</v>
      </c>
      <c r="AU64" s="58">
        <v>0</v>
      </c>
      <c r="AV64" s="60">
        <v>10800.6</v>
      </c>
      <c r="AW64" s="60">
        <v>12387.68</v>
      </c>
      <c r="AX64" s="60">
        <v>107.89</v>
      </c>
      <c r="AY64" s="60">
        <v>18581.11</v>
      </c>
      <c r="AZ64" s="60">
        <v>5959.51</v>
      </c>
      <c r="BA64" s="60">
        <v>6527.16</v>
      </c>
      <c r="BB64" s="60">
        <v>66439.56</v>
      </c>
      <c r="BC64" s="60">
        <v>10887.79</v>
      </c>
      <c r="BD64" s="60">
        <v>12387.66</v>
      </c>
      <c r="BE64" s="60">
        <v>0</v>
      </c>
      <c r="BF64" s="60">
        <v>0</v>
      </c>
      <c r="BG64" s="60">
        <v>0</v>
      </c>
      <c r="BH64" s="60">
        <v>0</v>
      </c>
      <c r="BI64" s="60">
        <v>0</v>
      </c>
      <c r="BJ64" s="60">
        <v>0</v>
      </c>
      <c r="BK64" s="60">
        <v>120782.79</v>
      </c>
      <c r="BL64" s="61">
        <v>298</v>
      </c>
      <c r="BM64" s="2" t="s">
        <v>1333</v>
      </c>
    </row>
    <row r="65" spans="1:65" s="1" customFormat="1" x14ac:dyDescent="0.2">
      <c r="A65" s="56" t="s">
        <v>127</v>
      </c>
      <c r="B65" s="56" t="s">
        <v>104</v>
      </c>
      <c r="C65" s="56" t="s">
        <v>128</v>
      </c>
      <c r="G65" s="56" t="s">
        <v>129</v>
      </c>
      <c r="H65" s="56" t="s">
        <v>130</v>
      </c>
      <c r="I65" s="56" t="s">
        <v>1015</v>
      </c>
      <c r="K65" s="56" t="s">
        <v>70</v>
      </c>
      <c r="L65" s="56" t="s">
        <v>131</v>
      </c>
      <c r="O65" s="56" t="s">
        <v>132</v>
      </c>
      <c r="Q65" s="56" t="s">
        <v>1017</v>
      </c>
      <c r="T65" s="56" t="s">
        <v>1333</v>
      </c>
      <c r="U65" s="56" t="s">
        <v>1333</v>
      </c>
      <c r="V65" s="56" t="s">
        <v>1550</v>
      </c>
      <c r="W65" s="58">
        <v>37397</v>
      </c>
      <c r="X65" s="59" t="s">
        <v>1551</v>
      </c>
      <c r="Y65" s="56" t="s">
        <v>1439</v>
      </c>
      <c r="Z65" s="56" t="s">
        <v>1440</v>
      </c>
      <c r="AA65" s="56" t="s">
        <v>1441</v>
      </c>
      <c r="AB65" s="56" t="s">
        <v>1442</v>
      </c>
      <c r="AC65" s="56" t="s">
        <v>190</v>
      </c>
      <c r="AE65" s="56" t="s">
        <v>1443</v>
      </c>
      <c r="AF65" s="56" t="s">
        <v>1444</v>
      </c>
      <c r="AG65" s="56" t="s">
        <v>1445</v>
      </c>
      <c r="AH65" s="56" t="s">
        <v>1446</v>
      </c>
      <c r="AI65" s="56" t="s">
        <v>81</v>
      </c>
      <c r="AJ65" s="56" t="s">
        <v>79</v>
      </c>
      <c r="AK65" s="56" t="s">
        <v>109</v>
      </c>
      <c r="AL65" s="56" t="s">
        <v>110</v>
      </c>
      <c r="AN65" s="56" t="s">
        <v>75</v>
      </c>
      <c r="AO65" s="56" t="s">
        <v>2</v>
      </c>
      <c r="AP65" s="56" t="s">
        <v>3</v>
      </c>
      <c r="AQ65" s="56" t="s">
        <v>2</v>
      </c>
      <c r="AR65" s="60">
        <v>1214.1500000000001</v>
      </c>
      <c r="AS65" s="60">
        <v>0</v>
      </c>
      <c r="AT65" s="58">
        <v>1</v>
      </c>
      <c r="AU65" s="58">
        <v>0</v>
      </c>
      <c r="AV65" s="60">
        <v>12089.83</v>
      </c>
      <c r="AW65" s="60">
        <v>12269.54</v>
      </c>
      <c r="AX65" s="60">
        <v>1183.2</v>
      </c>
      <c r="AY65" s="60">
        <v>18581.11</v>
      </c>
      <c r="AZ65" s="60">
        <v>5959.51</v>
      </c>
      <c r="BA65" s="60">
        <v>6527.16</v>
      </c>
      <c r="BB65" s="60">
        <v>66439.56</v>
      </c>
      <c r="BC65" s="60">
        <v>10887.79</v>
      </c>
      <c r="BD65" s="60">
        <v>12387.66</v>
      </c>
      <c r="BE65" s="60">
        <v>12269.57</v>
      </c>
      <c r="BF65" s="60">
        <v>0</v>
      </c>
      <c r="BG65" s="60">
        <v>0</v>
      </c>
      <c r="BH65" s="60">
        <v>0</v>
      </c>
      <c r="BI65" s="60">
        <v>0</v>
      </c>
      <c r="BJ65" s="60">
        <v>0</v>
      </c>
      <c r="BK65" s="60">
        <v>133052.35999999999</v>
      </c>
      <c r="BL65" s="61">
        <v>363</v>
      </c>
      <c r="BM65" s="2" t="s">
        <v>1552</v>
      </c>
    </row>
    <row r="66" spans="1:65" s="1" customFormat="1" x14ac:dyDescent="0.2">
      <c r="A66" s="56" t="s">
        <v>127</v>
      </c>
      <c r="B66" s="56" t="s">
        <v>104</v>
      </c>
      <c r="C66" s="56" t="s">
        <v>128</v>
      </c>
      <c r="G66" s="56" t="s">
        <v>129</v>
      </c>
      <c r="H66" s="56" t="s">
        <v>130</v>
      </c>
      <c r="I66" s="56" t="s">
        <v>1015</v>
      </c>
      <c r="K66" s="56" t="s">
        <v>70</v>
      </c>
      <c r="L66" s="56" t="s">
        <v>131</v>
      </c>
      <c r="O66" s="56" t="s">
        <v>132</v>
      </c>
      <c r="Q66" s="56" t="s">
        <v>1018</v>
      </c>
      <c r="T66" s="56" t="s">
        <v>1553</v>
      </c>
      <c r="U66" s="56" t="s">
        <v>1542</v>
      </c>
      <c r="V66" s="56" t="s">
        <v>1554</v>
      </c>
      <c r="W66" s="58">
        <v>46370</v>
      </c>
      <c r="X66" s="59" t="s">
        <v>1555</v>
      </c>
      <c r="Y66" s="56" t="s">
        <v>1556</v>
      </c>
      <c r="Z66" s="56" t="s">
        <v>1557</v>
      </c>
      <c r="AA66" s="56" t="s">
        <v>105</v>
      </c>
      <c r="AB66" s="56" t="s">
        <v>106</v>
      </c>
      <c r="AC66" s="56" t="s">
        <v>107</v>
      </c>
      <c r="AE66" s="56" t="s">
        <v>1558</v>
      </c>
      <c r="AF66" s="56" t="s">
        <v>114</v>
      </c>
      <c r="AG66" s="56" t="s">
        <v>115</v>
      </c>
      <c r="AH66" s="56" t="s">
        <v>1559</v>
      </c>
      <c r="AI66" s="56" t="s">
        <v>74</v>
      </c>
      <c r="AJ66" s="56" t="s">
        <v>108</v>
      </c>
      <c r="AK66" s="56" t="s">
        <v>109</v>
      </c>
      <c r="AL66" s="56" t="s">
        <v>110</v>
      </c>
      <c r="AN66" s="56" t="s">
        <v>75</v>
      </c>
      <c r="AO66" s="56" t="s">
        <v>3</v>
      </c>
      <c r="AP66" s="56" t="s">
        <v>3</v>
      </c>
      <c r="AQ66" s="56" t="s">
        <v>2</v>
      </c>
      <c r="AR66" s="60">
        <v>35.49</v>
      </c>
      <c r="AS66" s="60">
        <v>0</v>
      </c>
      <c r="AT66" s="58">
        <v>1</v>
      </c>
      <c r="AU66" s="58">
        <v>0</v>
      </c>
      <c r="AV66" s="60">
        <v>12089.83</v>
      </c>
      <c r="AW66" s="60">
        <v>12269.54</v>
      </c>
      <c r="AX66" s="60">
        <v>47.24</v>
      </c>
      <c r="AY66" s="60">
        <v>18581.11</v>
      </c>
      <c r="AZ66" s="60">
        <v>5959.51</v>
      </c>
      <c r="BA66" s="60">
        <v>6527.16</v>
      </c>
      <c r="BB66" s="60">
        <v>66439.56</v>
      </c>
      <c r="BC66" s="60">
        <v>10887.79</v>
      </c>
      <c r="BD66" s="60">
        <v>12387.66</v>
      </c>
      <c r="BE66" s="60">
        <v>12269.57</v>
      </c>
      <c r="BF66" s="60">
        <v>0</v>
      </c>
      <c r="BG66" s="60">
        <v>0</v>
      </c>
      <c r="BH66" s="60">
        <v>0</v>
      </c>
      <c r="BI66" s="60">
        <v>0</v>
      </c>
      <c r="BJ66" s="60">
        <v>0</v>
      </c>
      <c r="BK66" s="60">
        <v>133052.35999999999</v>
      </c>
      <c r="BL66" s="61">
        <v>363</v>
      </c>
      <c r="BM66" s="2" t="s">
        <v>1552</v>
      </c>
    </row>
    <row r="67" spans="1:65" s="1" customFormat="1" x14ac:dyDescent="0.2">
      <c r="A67" s="56" t="s">
        <v>127</v>
      </c>
      <c r="B67" s="56" t="s">
        <v>104</v>
      </c>
      <c r="C67" s="56" t="s">
        <v>128</v>
      </c>
      <c r="G67" s="56" t="s">
        <v>129</v>
      </c>
      <c r="H67" s="56" t="s">
        <v>130</v>
      </c>
      <c r="I67" s="56" t="s">
        <v>1015</v>
      </c>
      <c r="K67" s="56" t="s">
        <v>70</v>
      </c>
      <c r="L67" s="56" t="s">
        <v>131</v>
      </c>
      <c r="O67" s="56" t="s">
        <v>132</v>
      </c>
      <c r="Q67" s="56" t="s">
        <v>1018</v>
      </c>
      <c r="T67" s="56" t="s">
        <v>1560</v>
      </c>
      <c r="U67" s="56" t="s">
        <v>1553</v>
      </c>
      <c r="V67" s="56" t="s">
        <v>1561</v>
      </c>
      <c r="W67" s="58">
        <v>48480</v>
      </c>
      <c r="X67" s="59" t="s">
        <v>1562</v>
      </c>
      <c r="Y67" s="56" t="s">
        <v>1563</v>
      </c>
      <c r="Z67" s="56" t="s">
        <v>1564</v>
      </c>
      <c r="AA67" s="56" t="s">
        <v>119</v>
      </c>
      <c r="AB67" s="56" t="s">
        <v>173</v>
      </c>
      <c r="AC67" s="56" t="s">
        <v>174</v>
      </c>
      <c r="AE67" s="56" t="s">
        <v>1565</v>
      </c>
      <c r="AF67" s="56" t="s">
        <v>114</v>
      </c>
      <c r="AG67" s="56" t="s">
        <v>115</v>
      </c>
      <c r="AH67" s="56" t="s">
        <v>1566</v>
      </c>
      <c r="AI67" s="56" t="s">
        <v>74</v>
      </c>
      <c r="AJ67" s="56" t="s">
        <v>79</v>
      </c>
      <c r="AK67" s="56" t="s">
        <v>1567</v>
      </c>
      <c r="AL67" s="56" t="s">
        <v>1567</v>
      </c>
      <c r="AN67" s="56" t="s">
        <v>75</v>
      </c>
      <c r="AO67" s="56" t="s">
        <v>3</v>
      </c>
      <c r="AP67" s="56" t="s">
        <v>3</v>
      </c>
      <c r="AQ67" s="56" t="s">
        <v>2</v>
      </c>
      <c r="AR67" s="60">
        <v>12.02</v>
      </c>
      <c r="AS67" s="60">
        <v>0</v>
      </c>
      <c r="AT67" s="58">
        <v>1</v>
      </c>
      <c r="AU67" s="58">
        <v>0</v>
      </c>
      <c r="AV67" s="60">
        <v>12089.83</v>
      </c>
      <c r="AW67" s="60">
        <v>12269.54</v>
      </c>
      <c r="AX67" s="60">
        <v>16</v>
      </c>
      <c r="AY67" s="60">
        <v>18581.11</v>
      </c>
      <c r="AZ67" s="60">
        <v>5959.51</v>
      </c>
      <c r="BA67" s="60">
        <v>6527.16</v>
      </c>
      <c r="BB67" s="60">
        <v>66439.56</v>
      </c>
      <c r="BC67" s="60">
        <v>10887.79</v>
      </c>
      <c r="BD67" s="60">
        <v>12387.66</v>
      </c>
      <c r="BE67" s="60">
        <v>12269.57</v>
      </c>
      <c r="BF67" s="60">
        <v>0</v>
      </c>
      <c r="BG67" s="60">
        <v>0</v>
      </c>
      <c r="BH67" s="60">
        <v>0</v>
      </c>
      <c r="BI67" s="60">
        <v>0</v>
      </c>
      <c r="BJ67" s="60">
        <v>0</v>
      </c>
      <c r="BK67" s="60">
        <v>133052.35999999999</v>
      </c>
      <c r="BL67" s="61">
        <v>363</v>
      </c>
      <c r="BM67" s="2" t="s">
        <v>1552</v>
      </c>
    </row>
    <row r="68" spans="1:65" s="1" customFormat="1" x14ac:dyDescent="0.2">
      <c r="A68" s="56" t="s">
        <v>127</v>
      </c>
      <c r="B68" s="56" t="s">
        <v>104</v>
      </c>
      <c r="C68" s="56" t="s">
        <v>128</v>
      </c>
      <c r="G68" s="56" t="s">
        <v>129</v>
      </c>
      <c r="H68" s="56" t="s">
        <v>130</v>
      </c>
      <c r="I68" s="56" t="s">
        <v>1015</v>
      </c>
      <c r="K68" s="56" t="s">
        <v>70</v>
      </c>
      <c r="L68" s="56" t="s">
        <v>131</v>
      </c>
      <c r="O68" s="56" t="s">
        <v>132</v>
      </c>
      <c r="Q68" s="56" t="s">
        <v>1017</v>
      </c>
      <c r="T68" s="56" t="s">
        <v>1560</v>
      </c>
      <c r="U68" s="56" t="s">
        <v>1560</v>
      </c>
      <c r="V68" s="56" t="s">
        <v>1568</v>
      </c>
      <c r="W68" s="58">
        <v>51301</v>
      </c>
      <c r="X68" s="59" t="s">
        <v>1569</v>
      </c>
      <c r="Y68" s="56" t="s">
        <v>1570</v>
      </c>
      <c r="Z68" s="56" t="s">
        <v>1571</v>
      </c>
      <c r="AA68" s="56" t="s">
        <v>119</v>
      </c>
      <c r="AB68" s="56" t="s">
        <v>1150</v>
      </c>
      <c r="AC68" s="56" t="s">
        <v>200</v>
      </c>
      <c r="AE68" s="56" t="s">
        <v>1151</v>
      </c>
      <c r="AF68" s="56" t="s">
        <v>1152</v>
      </c>
      <c r="AG68" s="56" t="s">
        <v>123</v>
      </c>
      <c r="AH68" s="56" t="s">
        <v>1153</v>
      </c>
      <c r="AI68" s="56" t="s">
        <v>81</v>
      </c>
      <c r="AJ68" s="56" t="s">
        <v>177</v>
      </c>
      <c r="AK68" s="56" t="s">
        <v>1154</v>
      </c>
      <c r="AL68" s="56" t="s">
        <v>1154</v>
      </c>
      <c r="AN68" s="56" t="s">
        <v>75</v>
      </c>
      <c r="AO68" s="56" t="s">
        <v>2</v>
      </c>
      <c r="AP68" s="56" t="s">
        <v>3</v>
      </c>
      <c r="AQ68" s="56" t="s">
        <v>2</v>
      </c>
      <c r="AR68" s="60">
        <v>294.14999999999998</v>
      </c>
      <c r="AS68" s="60">
        <v>0</v>
      </c>
      <c r="AT68" s="58">
        <v>1</v>
      </c>
      <c r="AU68" s="58">
        <v>0</v>
      </c>
      <c r="AV68" s="60">
        <v>12089.83</v>
      </c>
      <c r="AW68" s="60">
        <v>12269.54</v>
      </c>
      <c r="AX68" s="60">
        <v>286</v>
      </c>
      <c r="AY68" s="60">
        <v>18581.11</v>
      </c>
      <c r="AZ68" s="60">
        <v>5959.51</v>
      </c>
      <c r="BA68" s="60">
        <v>6527.16</v>
      </c>
      <c r="BB68" s="60">
        <v>66439.56</v>
      </c>
      <c r="BC68" s="60">
        <v>10887.79</v>
      </c>
      <c r="BD68" s="60">
        <v>12387.66</v>
      </c>
      <c r="BE68" s="60">
        <v>12269.57</v>
      </c>
      <c r="BF68" s="60">
        <v>0</v>
      </c>
      <c r="BG68" s="60">
        <v>0</v>
      </c>
      <c r="BH68" s="60">
        <v>0</v>
      </c>
      <c r="BI68" s="60">
        <v>0</v>
      </c>
      <c r="BJ68" s="60">
        <v>0</v>
      </c>
      <c r="BK68" s="60">
        <v>133052.35999999999</v>
      </c>
      <c r="BL68" s="61">
        <v>363</v>
      </c>
      <c r="BM68" s="2" t="s">
        <v>1552</v>
      </c>
    </row>
    <row r="69" spans="1:65" s="1" customFormat="1" x14ac:dyDescent="0.2">
      <c r="A69" s="56" t="s">
        <v>127</v>
      </c>
      <c r="B69" s="56" t="s">
        <v>104</v>
      </c>
      <c r="C69" s="56" t="s">
        <v>128</v>
      </c>
      <c r="G69" s="56" t="s">
        <v>129</v>
      </c>
      <c r="H69" s="56" t="s">
        <v>130</v>
      </c>
      <c r="I69" s="56" t="s">
        <v>1015</v>
      </c>
      <c r="K69" s="56" t="s">
        <v>70</v>
      </c>
      <c r="L69" s="56" t="s">
        <v>131</v>
      </c>
      <c r="O69" s="56" t="s">
        <v>132</v>
      </c>
      <c r="Q69" s="56" t="s">
        <v>1017</v>
      </c>
      <c r="T69" s="56" t="s">
        <v>1560</v>
      </c>
      <c r="U69" s="56" t="s">
        <v>1560</v>
      </c>
      <c r="V69" s="56" t="s">
        <v>1572</v>
      </c>
      <c r="W69" s="58">
        <v>51300</v>
      </c>
      <c r="X69" s="59" t="s">
        <v>1573</v>
      </c>
      <c r="Y69" s="56" t="s">
        <v>1570</v>
      </c>
      <c r="Z69" s="56" t="s">
        <v>1571</v>
      </c>
      <c r="AA69" s="56" t="s">
        <v>119</v>
      </c>
      <c r="AB69" s="56" t="s">
        <v>1150</v>
      </c>
      <c r="AC69" s="56" t="s">
        <v>200</v>
      </c>
      <c r="AE69" s="56" t="s">
        <v>1151</v>
      </c>
      <c r="AF69" s="56" t="s">
        <v>1152</v>
      </c>
      <c r="AG69" s="56" t="s">
        <v>123</v>
      </c>
      <c r="AH69" s="56" t="s">
        <v>1153</v>
      </c>
      <c r="AI69" s="56" t="s">
        <v>81</v>
      </c>
      <c r="AJ69" s="56" t="s">
        <v>177</v>
      </c>
      <c r="AK69" s="56" t="s">
        <v>1154</v>
      </c>
      <c r="AL69" s="56" t="s">
        <v>1154</v>
      </c>
      <c r="AN69" s="56" t="s">
        <v>75</v>
      </c>
      <c r="AO69" s="56" t="s">
        <v>2</v>
      </c>
      <c r="AP69" s="56" t="s">
        <v>3</v>
      </c>
      <c r="AQ69" s="56" t="s">
        <v>2</v>
      </c>
      <c r="AR69" s="60">
        <v>35.25</v>
      </c>
      <c r="AS69" s="60">
        <v>0</v>
      </c>
      <c r="AT69" s="58">
        <v>1</v>
      </c>
      <c r="AU69" s="58">
        <v>0</v>
      </c>
      <c r="AV69" s="60">
        <v>12089.83</v>
      </c>
      <c r="AW69" s="60">
        <v>12269.54</v>
      </c>
      <c r="AX69" s="60">
        <v>34.28</v>
      </c>
      <c r="AY69" s="60">
        <v>18581.11</v>
      </c>
      <c r="AZ69" s="60">
        <v>5959.51</v>
      </c>
      <c r="BA69" s="60">
        <v>6527.16</v>
      </c>
      <c r="BB69" s="60">
        <v>66439.56</v>
      </c>
      <c r="BC69" s="60">
        <v>10887.79</v>
      </c>
      <c r="BD69" s="60">
        <v>12387.66</v>
      </c>
      <c r="BE69" s="60">
        <v>12269.57</v>
      </c>
      <c r="BF69" s="60">
        <v>0</v>
      </c>
      <c r="BG69" s="60">
        <v>0</v>
      </c>
      <c r="BH69" s="60">
        <v>0</v>
      </c>
      <c r="BI69" s="60">
        <v>0</v>
      </c>
      <c r="BJ69" s="60">
        <v>0</v>
      </c>
      <c r="BK69" s="60">
        <v>133052.35999999999</v>
      </c>
      <c r="BL69" s="61">
        <v>363</v>
      </c>
      <c r="BM69" s="2" t="s">
        <v>1552</v>
      </c>
    </row>
    <row r="70" spans="1:65" s="1" customFormat="1" x14ac:dyDescent="0.2">
      <c r="A70" s="56" t="s">
        <v>127</v>
      </c>
      <c r="B70" s="56" t="s">
        <v>104</v>
      </c>
      <c r="C70" s="56" t="s">
        <v>128</v>
      </c>
      <c r="G70" s="56" t="s">
        <v>129</v>
      </c>
      <c r="H70" s="56" t="s">
        <v>130</v>
      </c>
      <c r="I70" s="56" t="s">
        <v>1015</v>
      </c>
      <c r="K70" s="56" t="s">
        <v>70</v>
      </c>
      <c r="L70" s="56" t="s">
        <v>131</v>
      </c>
      <c r="O70" s="56" t="s">
        <v>132</v>
      </c>
      <c r="Q70" s="56" t="s">
        <v>1018</v>
      </c>
      <c r="T70" s="56" t="s">
        <v>1560</v>
      </c>
      <c r="U70" s="56" t="s">
        <v>1574</v>
      </c>
      <c r="V70" s="56" t="s">
        <v>766</v>
      </c>
      <c r="W70" s="58">
        <v>49429</v>
      </c>
      <c r="X70" s="59" t="s">
        <v>1575</v>
      </c>
      <c r="Y70" s="56" t="s">
        <v>767</v>
      </c>
      <c r="Z70" s="56" t="s">
        <v>768</v>
      </c>
      <c r="AA70" s="56" t="s">
        <v>769</v>
      </c>
      <c r="AB70" s="56" t="s">
        <v>770</v>
      </c>
      <c r="AC70" s="56" t="s">
        <v>138</v>
      </c>
      <c r="AE70" s="56" t="s">
        <v>771</v>
      </c>
      <c r="AF70" s="56" t="s">
        <v>114</v>
      </c>
      <c r="AG70" s="56" t="s">
        <v>115</v>
      </c>
      <c r="AH70" s="56" t="s">
        <v>772</v>
      </c>
      <c r="AI70" s="56" t="s">
        <v>74</v>
      </c>
      <c r="AJ70" s="56" t="s">
        <v>79</v>
      </c>
      <c r="AK70" s="56" t="s">
        <v>109</v>
      </c>
      <c r="AL70" s="56" t="s">
        <v>110</v>
      </c>
      <c r="AN70" s="56" t="s">
        <v>75</v>
      </c>
      <c r="AO70" s="56" t="s">
        <v>3</v>
      </c>
      <c r="AP70" s="56" t="s">
        <v>3</v>
      </c>
      <c r="AQ70" s="56" t="s">
        <v>2</v>
      </c>
      <c r="AR70" s="60">
        <v>193.51</v>
      </c>
      <c r="AS70" s="60">
        <v>0</v>
      </c>
      <c r="AT70" s="58">
        <v>1</v>
      </c>
      <c r="AU70" s="58">
        <v>0</v>
      </c>
      <c r="AV70" s="60">
        <v>12089.83</v>
      </c>
      <c r="AW70" s="60">
        <v>12269.54</v>
      </c>
      <c r="AX70" s="60">
        <v>257.54000000000002</v>
      </c>
      <c r="AY70" s="60">
        <v>18581.11</v>
      </c>
      <c r="AZ70" s="60">
        <v>5959.51</v>
      </c>
      <c r="BA70" s="60">
        <v>6527.16</v>
      </c>
      <c r="BB70" s="60">
        <v>66439.56</v>
      </c>
      <c r="BC70" s="60">
        <v>10887.79</v>
      </c>
      <c r="BD70" s="60">
        <v>12387.66</v>
      </c>
      <c r="BE70" s="60">
        <v>12269.57</v>
      </c>
      <c r="BF70" s="60">
        <v>0</v>
      </c>
      <c r="BG70" s="60">
        <v>0</v>
      </c>
      <c r="BH70" s="60">
        <v>0</v>
      </c>
      <c r="BI70" s="60">
        <v>0</v>
      </c>
      <c r="BJ70" s="60">
        <v>0</v>
      </c>
      <c r="BK70" s="60">
        <v>133052.35999999999</v>
      </c>
      <c r="BL70" s="61">
        <v>363</v>
      </c>
      <c r="BM70" s="2" t="s">
        <v>1552</v>
      </c>
    </row>
    <row r="71" spans="1:65" s="1" customFormat="1" x14ac:dyDescent="0.2">
      <c r="A71" s="56" t="s">
        <v>127</v>
      </c>
      <c r="B71" s="56" t="s">
        <v>104</v>
      </c>
      <c r="C71" s="56" t="s">
        <v>128</v>
      </c>
      <c r="G71" s="56" t="s">
        <v>129</v>
      </c>
      <c r="H71" s="56" t="s">
        <v>130</v>
      </c>
      <c r="I71" s="56" t="s">
        <v>1015</v>
      </c>
      <c r="K71" s="56" t="s">
        <v>70</v>
      </c>
      <c r="L71" s="56" t="s">
        <v>131</v>
      </c>
      <c r="O71" s="56" t="s">
        <v>132</v>
      </c>
      <c r="Q71" s="56" t="s">
        <v>1018</v>
      </c>
      <c r="T71" s="56" t="s">
        <v>1560</v>
      </c>
      <c r="U71" s="56" t="s">
        <v>1574</v>
      </c>
      <c r="V71" s="56" t="s">
        <v>1576</v>
      </c>
      <c r="W71" s="58">
        <v>49428</v>
      </c>
      <c r="X71" s="59" t="s">
        <v>1577</v>
      </c>
      <c r="Y71" s="56" t="s">
        <v>767</v>
      </c>
      <c r="Z71" s="56" t="s">
        <v>768</v>
      </c>
      <c r="AA71" s="56" t="s">
        <v>769</v>
      </c>
      <c r="AB71" s="56" t="s">
        <v>770</v>
      </c>
      <c r="AC71" s="56" t="s">
        <v>138</v>
      </c>
      <c r="AE71" s="56" t="s">
        <v>771</v>
      </c>
      <c r="AF71" s="56" t="s">
        <v>114</v>
      </c>
      <c r="AG71" s="56" t="s">
        <v>115</v>
      </c>
      <c r="AH71" s="56" t="s">
        <v>772</v>
      </c>
      <c r="AI71" s="56" t="s">
        <v>74</v>
      </c>
      <c r="AJ71" s="56" t="s">
        <v>79</v>
      </c>
      <c r="AK71" s="56" t="s">
        <v>109</v>
      </c>
      <c r="AL71" s="56" t="s">
        <v>110</v>
      </c>
      <c r="AN71" s="56" t="s">
        <v>75</v>
      </c>
      <c r="AO71" s="56" t="s">
        <v>3</v>
      </c>
      <c r="AP71" s="56" t="s">
        <v>3</v>
      </c>
      <c r="AQ71" s="56" t="s">
        <v>2</v>
      </c>
      <c r="AR71" s="60">
        <v>1117.8800000000001</v>
      </c>
      <c r="AS71" s="60">
        <v>0</v>
      </c>
      <c r="AT71" s="58">
        <v>1</v>
      </c>
      <c r="AU71" s="58">
        <v>0</v>
      </c>
      <c r="AV71" s="60">
        <v>12089.83</v>
      </c>
      <c r="AW71" s="60">
        <v>12269.54</v>
      </c>
      <c r="AX71" s="60">
        <v>1487.78</v>
      </c>
      <c r="AY71" s="60">
        <v>18581.11</v>
      </c>
      <c r="AZ71" s="60">
        <v>5959.51</v>
      </c>
      <c r="BA71" s="60">
        <v>6527.16</v>
      </c>
      <c r="BB71" s="60">
        <v>66439.56</v>
      </c>
      <c r="BC71" s="60">
        <v>10887.79</v>
      </c>
      <c r="BD71" s="60">
        <v>12387.66</v>
      </c>
      <c r="BE71" s="60">
        <v>12269.57</v>
      </c>
      <c r="BF71" s="60">
        <v>0</v>
      </c>
      <c r="BG71" s="60">
        <v>0</v>
      </c>
      <c r="BH71" s="60">
        <v>0</v>
      </c>
      <c r="BI71" s="60">
        <v>0</v>
      </c>
      <c r="BJ71" s="60">
        <v>0</v>
      </c>
      <c r="BK71" s="60">
        <v>133052.35999999999</v>
      </c>
      <c r="BL71" s="61">
        <v>363</v>
      </c>
      <c r="BM71" s="2" t="s">
        <v>1552</v>
      </c>
    </row>
    <row r="72" spans="1:65" s="1" customFormat="1" x14ac:dyDescent="0.2">
      <c r="A72" s="56" t="s">
        <v>127</v>
      </c>
      <c r="B72" s="56" t="s">
        <v>104</v>
      </c>
      <c r="C72" s="56" t="s">
        <v>128</v>
      </c>
      <c r="G72" s="56" t="s">
        <v>129</v>
      </c>
      <c r="H72" s="56" t="s">
        <v>130</v>
      </c>
      <c r="I72" s="56" t="s">
        <v>1015</v>
      </c>
      <c r="K72" s="56" t="s">
        <v>70</v>
      </c>
      <c r="L72" s="56" t="s">
        <v>131</v>
      </c>
      <c r="O72" s="56" t="s">
        <v>132</v>
      </c>
      <c r="Q72" s="56" t="s">
        <v>1018</v>
      </c>
      <c r="T72" s="56" t="s">
        <v>1578</v>
      </c>
      <c r="U72" s="56" t="s">
        <v>1560</v>
      </c>
      <c r="V72" s="56" t="s">
        <v>1579</v>
      </c>
      <c r="W72" s="58">
        <v>29176</v>
      </c>
      <c r="X72" s="59" t="s">
        <v>1580</v>
      </c>
      <c r="Y72" s="56" t="s">
        <v>780</v>
      </c>
      <c r="Z72" s="56" t="s">
        <v>781</v>
      </c>
      <c r="AA72" s="56" t="s">
        <v>782</v>
      </c>
      <c r="AB72" s="56" t="s">
        <v>783</v>
      </c>
      <c r="AC72" s="56" t="s">
        <v>184</v>
      </c>
      <c r="AE72" s="56" t="s">
        <v>784</v>
      </c>
      <c r="AF72" s="56" t="s">
        <v>779</v>
      </c>
      <c r="AG72" s="56" t="s">
        <v>73</v>
      </c>
      <c r="AH72" s="56" t="s">
        <v>785</v>
      </c>
      <c r="AI72" s="56" t="s">
        <v>74</v>
      </c>
      <c r="AJ72" s="56" t="s">
        <v>79</v>
      </c>
      <c r="AK72" s="56" t="s">
        <v>786</v>
      </c>
      <c r="AL72" s="56" t="s">
        <v>786</v>
      </c>
      <c r="AN72" s="56" t="s">
        <v>75</v>
      </c>
      <c r="AO72" s="56" t="s">
        <v>3</v>
      </c>
      <c r="AP72" s="56" t="s">
        <v>3</v>
      </c>
      <c r="AQ72" s="56" t="s">
        <v>2</v>
      </c>
      <c r="AR72" s="60">
        <v>32.83</v>
      </c>
      <c r="AS72" s="60">
        <v>0</v>
      </c>
      <c r="AT72" s="58">
        <v>1</v>
      </c>
      <c r="AU72" s="58">
        <v>0</v>
      </c>
      <c r="AV72" s="60">
        <v>12089.83</v>
      </c>
      <c r="AW72" s="60">
        <v>12269.54</v>
      </c>
      <c r="AX72" s="60">
        <v>43.69</v>
      </c>
      <c r="AY72" s="60">
        <v>18581.11</v>
      </c>
      <c r="AZ72" s="60">
        <v>5959.51</v>
      </c>
      <c r="BA72" s="60">
        <v>6527.16</v>
      </c>
      <c r="BB72" s="60">
        <v>66439.56</v>
      </c>
      <c r="BC72" s="60">
        <v>10887.79</v>
      </c>
      <c r="BD72" s="60">
        <v>12387.66</v>
      </c>
      <c r="BE72" s="60">
        <v>12269.57</v>
      </c>
      <c r="BF72" s="60">
        <v>0</v>
      </c>
      <c r="BG72" s="60">
        <v>0</v>
      </c>
      <c r="BH72" s="60">
        <v>0</v>
      </c>
      <c r="BI72" s="60">
        <v>0</v>
      </c>
      <c r="BJ72" s="60">
        <v>0</v>
      </c>
      <c r="BK72" s="60">
        <v>133052.35999999999</v>
      </c>
      <c r="BL72" s="61">
        <v>363</v>
      </c>
      <c r="BM72" s="2" t="s">
        <v>1552</v>
      </c>
    </row>
    <row r="73" spans="1:65" s="1" customFormat="1" x14ac:dyDescent="0.2">
      <c r="A73" s="56" t="s">
        <v>127</v>
      </c>
      <c r="B73" s="56" t="s">
        <v>104</v>
      </c>
      <c r="C73" s="56" t="s">
        <v>128</v>
      </c>
      <c r="G73" s="56" t="s">
        <v>129</v>
      </c>
      <c r="H73" s="56" t="s">
        <v>130</v>
      </c>
      <c r="I73" s="56" t="s">
        <v>1015</v>
      </c>
      <c r="K73" s="56" t="s">
        <v>70</v>
      </c>
      <c r="L73" s="56" t="s">
        <v>131</v>
      </c>
      <c r="O73" s="56" t="s">
        <v>132</v>
      </c>
      <c r="Q73" s="56" t="s">
        <v>1018</v>
      </c>
      <c r="T73" s="56" t="s">
        <v>1581</v>
      </c>
      <c r="U73" s="56" t="s">
        <v>1582</v>
      </c>
      <c r="V73" s="56" t="s">
        <v>112</v>
      </c>
      <c r="W73" s="58">
        <v>15347</v>
      </c>
      <c r="X73" s="59" t="s">
        <v>1583</v>
      </c>
      <c r="Y73" s="56" t="s">
        <v>1584</v>
      </c>
      <c r="Z73" s="56" t="s">
        <v>1585</v>
      </c>
      <c r="AA73" s="56" t="s">
        <v>105</v>
      </c>
      <c r="AB73" s="56" t="s">
        <v>106</v>
      </c>
      <c r="AC73" s="56" t="s">
        <v>107</v>
      </c>
      <c r="AE73" s="56" t="s">
        <v>1586</v>
      </c>
      <c r="AF73" s="56" t="s">
        <v>1587</v>
      </c>
      <c r="AG73" s="56" t="s">
        <v>115</v>
      </c>
      <c r="AH73" s="56" t="s">
        <v>1588</v>
      </c>
      <c r="AI73" s="56" t="s">
        <v>74</v>
      </c>
      <c r="AJ73" s="56" t="s">
        <v>108</v>
      </c>
      <c r="AK73" s="56" t="s">
        <v>109</v>
      </c>
      <c r="AL73" s="56" t="s">
        <v>110</v>
      </c>
      <c r="AN73" s="56" t="s">
        <v>75</v>
      </c>
      <c r="AO73" s="56" t="s">
        <v>3</v>
      </c>
      <c r="AP73" s="56" t="s">
        <v>3</v>
      </c>
      <c r="AQ73" s="56" t="s">
        <v>2</v>
      </c>
      <c r="AR73" s="60">
        <v>52.17</v>
      </c>
      <c r="AS73" s="60">
        <v>0</v>
      </c>
      <c r="AT73" s="58">
        <v>1</v>
      </c>
      <c r="AU73" s="58">
        <v>0</v>
      </c>
      <c r="AV73" s="60">
        <v>12089.83</v>
      </c>
      <c r="AW73" s="60">
        <v>12269.54</v>
      </c>
      <c r="AX73" s="60">
        <v>69.430000000000007</v>
      </c>
      <c r="AY73" s="60">
        <v>18581.11</v>
      </c>
      <c r="AZ73" s="60">
        <v>5959.51</v>
      </c>
      <c r="BA73" s="60">
        <v>6527.16</v>
      </c>
      <c r="BB73" s="60">
        <v>66439.56</v>
      </c>
      <c r="BC73" s="60">
        <v>10887.79</v>
      </c>
      <c r="BD73" s="60">
        <v>12387.66</v>
      </c>
      <c r="BE73" s="60">
        <v>12269.57</v>
      </c>
      <c r="BF73" s="60">
        <v>0</v>
      </c>
      <c r="BG73" s="60">
        <v>0</v>
      </c>
      <c r="BH73" s="60">
        <v>0</v>
      </c>
      <c r="BI73" s="60">
        <v>0</v>
      </c>
      <c r="BJ73" s="60">
        <v>0</v>
      </c>
      <c r="BK73" s="60">
        <v>133052.35999999999</v>
      </c>
      <c r="BL73" s="61">
        <v>363</v>
      </c>
      <c r="BM73" s="2" t="s">
        <v>1552</v>
      </c>
    </row>
    <row r="74" spans="1:65" s="1" customFormat="1" x14ac:dyDescent="0.2">
      <c r="A74" s="56" t="s">
        <v>127</v>
      </c>
      <c r="B74" s="56" t="s">
        <v>104</v>
      </c>
      <c r="C74" s="56" t="s">
        <v>128</v>
      </c>
      <c r="G74" s="56" t="s">
        <v>129</v>
      </c>
      <c r="H74" s="56" t="s">
        <v>130</v>
      </c>
      <c r="I74" s="56" t="s">
        <v>1015</v>
      </c>
      <c r="K74" s="56" t="s">
        <v>70</v>
      </c>
      <c r="L74" s="56" t="s">
        <v>131</v>
      </c>
      <c r="O74" s="56" t="s">
        <v>132</v>
      </c>
      <c r="Q74" s="56" t="s">
        <v>1018</v>
      </c>
      <c r="T74" s="56" t="s">
        <v>1589</v>
      </c>
      <c r="U74" s="56" t="s">
        <v>1582</v>
      </c>
      <c r="V74" s="56" t="s">
        <v>1590</v>
      </c>
      <c r="W74" s="58">
        <v>14252</v>
      </c>
      <c r="X74" s="59" t="s">
        <v>1591</v>
      </c>
      <c r="Y74" s="56" t="s">
        <v>1592</v>
      </c>
      <c r="Z74" s="56" t="s">
        <v>1593</v>
      </c>
      <c r="AA74" s="56" t="s">
        <v>151</v>
      </c>
      <c r="AB74" s="56" t="s">
        <v>152</v>
      </c>
      <c r="AC74" s="56" t="s">
        <v>153</v>
      </c>
      <c r="AE74" s="56" t="s">
        <v>1594</v>
      </c>
      <c r="AF74" s="56" t="s">
        <v>1595</v>
      </c>
      <c r="AG74" s="56" t="s">
        <v>1596</v>
      </c>
      <c r="AH74" s="56" t="s">
        <v>1597</v>
      </c>
      <c r="AI74" s="56" t="s">
        <v>74</v>
      </c>
      <c r="AJ74" s="56" t="s">
        <v>158</v>
      </c>
      <c r="AK74" s="56" t="s">
        <v>1598</v>
      </c>
      <c r="AL74" s="56" t="s">
        <v>1598</v>
      </c>
      <c r="AN74" s="56" t="s">
        <v>75</v>
      </c>
      <c r="AO74" s="56" t="s">
        <v>3</v>
      </c>
      <c r="AP74" s="56" t="s">
        <v>3</v>
      </c>
      <c r="AQ74" s="56" t="s">
        <v>2</v>
      </c>
      <c r="AR74" s="60">
        <v>35.43</v>
      </c>
      <c r="AS74" s="60">
        <v>0</v>
      </c>
      <c r="AT74" s="58">
        <v>1</v>
      </c>
      <c r="AU74" s="58">
        <v>0</v>
      </c>
      <c r="AV74" s="60">
        <v>12089.83</v>
      </c>
      <c r="AW74" s="60">
        <v>12269.54</v>
      </c>
      <c r="AX74" s="60">
        <v>47.16</v>
      </c>
      <c r="AY74" s="60">
        <v>18581.11</v>
      </c>
      <c r="AZ74" s="60">
        <v>5959.51</v>
      </c>
      <c r="BA74" s="60">
        <v>6527.16</v>
      </c>
      <c r="BB74" s="60">
        <v>66439.56</v>
      </c>
      <c r="BC74" s="60">
        <v>10887.79</v>
      </c>
      <c r="BD74" s="60">
        <v>12387.66</v>
      </c>
      <c r="BE74" s="60">
        <v>12269.57</v>
      </c>
      <c r="BF74" s="60">
        <v>0</v>
      </c>
      <c r="BG74" s="60">
        <v>0</v>
      </c>
      <c r="BH74" s="60">
        <v>0</v>
      </c>
      <c r="BI74" s="60">
        <v>0</v>
      </c>
      <c r="BJ74" s="60">
        <v>0</v>
      </c>
      <c r="BK74" s="60">
        <v>133052.35999999999</v>
      </c>
      <c r="BL74" s="61">
        <v>363</v>
      </c>
      <c r="BM74" s="2" t="s">
        <v>1552</v>
      </c>
    </row>
    <row r="75" spans="1:65" s="1" customFormat="1" x14ac:dyDescent="0.2">
      <c r="A75" s="56" t="s">
        <v>127</v>
      </c>
      <c r="B75" s="56" t="s">
        <v>104</v>
      </c>
      <c r="C75" s="56" t="s">
        <v>128</v>
      </c>
      <c r="G75" s="56" t="s">
        <v>129</v>
      </c>
      <c r="H75" s="56" t="s">
        <v>130</v>
      </c>
      <c r="I75" s="56" t="s">
        <v>1015</v>
      </c>
      <c r="K75" s="56" t="s">
        <v>70</v>
      </c>
      <c r="L75" s="56" t="s">
        <v>131</v>
      </c>
      <c r="O75" s="56" t="s">
        <v>132</v>
      </c>
      <c r="Q75" s="56" t="s">
        <v>1018</v>
      </c>
      <c r="T75" s="56" t="s">
        <v>1589</v>
      </c>
      <c r="U75" s="56" t="s">
        <v>1582</v>
      </c>
      <c r="V75" s="56" t="s">
        <v>1599</v>
      </c>
      <c r="W75" s="58">
        <v>14251</v>
      </c>
      <c r="X75" s="59" t="s">
        <v>1600</v>
      </c>
      <c r="Y75" s="56" t="s">
        <v>1592</v>
      </c>
      <c r="Z75" s="56" t="s">
        <v>1593</v>
      </c>
      <c r="AA75" s="56" t="s">
        <v>151</v>
      </c>
      <c r="AB75" s="56" t="s">
        <v>152</v>
      </c>
      <c r="AC75" s="56" t="s">
        <v>153</v>
      </c>
      <c r="AE75" s="56" t="s">
        <v>1594</v>
      </c>
      <c r="AF75" s="56" t="s">
        <v>1595</v>
      </c>
      <c r="AG75" s="56" t="s">
        <v>1596</v>
      </c>
      <c r="AH75" s="56" t="s">
        <v>1597</v>
      </c>
      <c r="AI75" s="56" t="s">
        <v>74</v>
      </c>
      <c r="AJ75" s="56" t="s">
        <v>158</v>
      </c>
      <c r="AK75" s="56" t="s">
        <v>1598</v>
      </c>
      <c r="AL75" s="56" t="s">
        <v>1598</v>
      </c>
      <c r="AN75" s="56" t="s">
        <v>75</v>
      </c>
      <c r="AO75" s="56" t="s">
        <v>3</v>
      </c>
      <c r="AP75" s="56" t="s">
        <v>3</v>
      </c>
      <c r="AQ75" s="56" t="s">
        <v>2</v>
      </c>
      <c r="AR75" s="60">
        <v>86.92</v>
      </c>
      <c r="AS75" s="60">
        <v>0</v>
      </c>
      <c r="AT75" s="58">
        <v>1</v>
      </c>
      <c r="AU75" s="58">
        <v>0</v>
      </c>
      <c r="AV75" s="60">
        <v>12089.83</v>
      </c>
      <c r="AW75" s="60">
        <v>12269.54</v>
      </c>
      <c r="AX75" s="60">
        <v>115.68</v>
      </c>
      <c r="AY75" s="60">
        <v>18581.11</v>
      </c>
      <c r="AZ75" s="60">
        <v>5959.51</v>
      </c>
      <c r="BA75" s="60">
        <v>6527.16</v>
      </c>
      <c r="BB75" s="60">
        <v>66439.56</v>
      </c>
      <c r="BC75" s="60">
        <v>10887.79</v>
      </c>
      <c r="BD75" s="60">
        <v>12387.66</v>
      </c>
      <c r="BE75" s="60">
        <v>12269.57</v>
      </c>
      <c r="BF75" s="60">
        <v>0</v>
      </c>
      <c r="BG75" s="60">
        <v>0</v>
      </c>
      <c r="BH75" s="60">
        <v>0</v>
      </c>
      <c r="BI75" s="60">
        <v>0</v>
      </c>
      <c r="BJ75" s="60">
        <v>0</v>
      </c>
      <c r="BK75" s="60">
        <v>133052.35999999999</v>
      </c>
      <c r="BL75" s="61">
        <v>363</v>
      </c>
      <c r="BM75" s="2" t="s">
        <v>1552</v>
      </c>
    </row>
    <row r="76" spans="1:65" s="1" customFormat="1" x14ac:dyDescent="0.2">
      <c r="A76" s="56" t="s">
        <v>127</v>
      </c>
      <c r="B76" s="56" t="s">
        <v>104</v>
      </c>
      <c r="C76" s="56" t="s">
        <v>128</v>
      </c>
      <c r="G76" s="56" t="s">
        <v>129</v>
      </c>
      <c r="H76" s="56" t="s">
        <v>130</v>
      </c>
      <c r="I76" s="56" t="s">
        <v>1015</v>
      </c>
      <c r="K76" s="56" t="s">
        <v>70</v>
      </c>
      <c r="L76" s="56" t="s">
        <v>131</v>
      </c>
      <c r="O76" s="56" t="s">
        <v>132</v>
      </c>
      <c r="Q76" s="56" t="s">
        <v>1018</v>
      </c>
      <c r="T76" s="56" t="s">
        <v>1601</v>
      </c>
      <c r="U76" s="56" t="s">
        <v>1589</v>
      </c>
      <c r="V76" s="56" t="s">
        <v>1602</v>
      </c>
      <c r="W76" s="58">
        <v>28560</v>
      </c>
      <c r="X76" s="59" t="s">
        <v>1603</v>
      </c>
      <c r="Y76" s="56" t="s">
        <v>1604</v>
      </c>
      <c r="Z76" s="56" t="s">
        <v>1605</v>
      </c>
      <c r="AA76" s="56" t="s">
        <v>76</v>
      </c>
      <c r="AB76" s="56" t="s">
        <v>102</v>
      </c>
      <c r="AC76" s="56" t="s">
        <v>103</v>
      </c>
      <c r="AE76" s="56" t="s">
        <v>1606</v>
      </c>
      <c r="AF76" s="56" t="s">
        <v>1607</v>
      </c>
      <c r="AG76" s="56" t="s">
        <v>115</v>
      </c>
      <c r="AH76" s="56" t="s">
        <v>1608</v>
      </c>
      <c r="AI76" s="56" t="s">
        <v>74</v>
      </c>
      <c r="AJ76" s="56" t="s">
        <v>79</v>
      </c>
      <c r="AK76" s="56" t="s">
        <v>109</v>
      </c>
      <c r="AL76" s="56" t="s">
        <v>110</v>
      </c>
      <c r="AN76" s="56" t="s">
        <v>75</v>
      </c>
      <c r="AO76" s="56" t="s">
        <v>3</v>
      </c>
      <c r="AP76" s="56" t="s">
        <v>3</v>
      </c>
      <c r="AQ76" s="56" t="s">
        <v>2</v>
      </c>
      <c r="AR76" s="60">
        <v>60.46</v>
      </c>
      <c r="AS76" s="60">
        <v>0</v>
      </c>
      <c r="AT76" s="58">
        <v>1</v>
      </c>
      <c r="AU76" s="58">
        <v>0</v>
      </c>
      <c r="AV76" s="60">
        <v>12089.83</v>
      </c>
      <c r="AW76" s="60">
        <v>12269.54</v>
      </c>
      <c r="AX76" s="60">
        <v>80.47</v>
      </c>
      <c r="AY76" s="60">
        <v>18581.11</v>
      </c>
      <c r="AZ76" s="60">
        <v>5959.51</v>
      </c>
      <c r="BA76" s="60">
        <v>6527.16</v>
      </c>
      <c r="BB76" s="60">
        <v>66439.56</v>
      </c>
      <c r="BC76" s="60">
        <v>10887.79</v>
      </c>
      <c r="BD76" s="60">
        <v>12387.66</v>
      </c>
      <c r="BE76" s="60">
        <v>12269.57</v>
      </c>
      <c r="BF76" s="60">
        <v>0</v>
      </c>
      <c r="BG76" s="60">
        <v>0</v>
      </c>
      <c r="BH76" s="60">
        <v>0</v>
      </c>
      <c r="BI76" s="60">
        <v>0</v>
      </c>
      <c r="BJ76" s="60">
        <v>0</v>
      </c>
      <c r="BK76" s="60">
        <v>133052.35999999999</v>
      </c>
      <c r="BL76" s="61">
        <v>363</v>
      </c>
      <c r="BM76" s="2" t="s">
        <v>1552</v>
      </c>
    </row>
    <row r="77" spans="1:65" s="1" customFormat="1" ht="22.5" x14ac:dyDescent="0.2">
      <c r="A77" s="56" t="s">
        <v>127</v>
      </c>
      <c r="B77" s="56" t="s">
        <v>104</v>
      </c>
      <c r="C77" s="56" t="s">
        <v>128</v>
      </c>
      <c r="G77" s="56" t="s">
        <v>129</v>
      </c>
      <c r="H77" s="56" t="s">
        <v>130</v>
      </c>
      <c r="I77" s="56" t="s">
        <v>1015</v>
      </c>
      <c r="K77" s="56" t="s">
        <v>70</v>
      </c>
      <c r="L77" s="56" t="s">
        <v>131</v>
      </c>
      <c r="O77" s="56" t="s">
        <v>132</v>
      </c>
      <c r="Q77" s="56" t="s">
        <v>1018</v>
      </c>
      <c r="T77" s="56" t="s">
        <v>1609</v>
      </c>
      <c r="U77" s="56" t="s">
        <v>1589</v>
      </c>
      <c r="V77" s="56" t="s">
        <v>826</v>
      </c>
      <c r="W77" s="58">
        <v>32833</v>
      </c>
      <c r="X77" s="59" t="s">
        <v>1610</v>
      </c>
      <c r="Y77" s="56" t="s">
        <v>827</v>
      </c>
      <c r="Z77" s="56" t="s">
        <v>828</v>
      </c>
      <c r="AA77" s="56" t="s">
        <v>142</v>
      </c>
      <c r="AB77" s="56" t="s">
        <v>143</v>
      </c>
      <c r="AC77" s="56" t="s">
        <v>144</v>
      </c>
      <c r="AE77" s="56" t="s">
        <v>829</v>
      </c>
      <c r="AF77" s="56" t="s">
        <v>779</v>
      </c>
      <c r="AG77" s="56" t="s">
        <v>73</v>
      </c>
      <c r="AH77" s="56" t="s">
        <v>830</v>
      </c>
      <c r="AI77" s="56" t="s">
        <v>74</v>
      </c>
      <c r="AJ77" s="56" t="s">
        <v>147</v>
      </c>
      <c r="AK77" s="56" t="s">
        <v>831</v>
      </c>
      <c r="AL77" s="56" t="s">
        <v>831</v>
      </c>
      <c r="AN77" s="56" t="s">
        <v>75</v>
      </c>
      <c r="AO77" s="56" t="s">
        <v>3</v>
      </c>
      <c r="AP77" s="56" t="s">
        <v>3</v>
      </c>
      <c r="AQ77" s="56" t="s">
        <v>2</v>
      </c>
      <c r="AR77" s="60">
        <v>15.03</v>
      </c>
      <c r="AS77" s="60">
        <v>0</v>
      </c>
      <c r="AT77" s="58">
        <v>1</v>
      </c>
      <c r="AU77" s="58">
        <v>0</v>
      </c>
      <c r="AV77" s="60">
        <v>12089.83</v>
      </c>
      <c r="AW77" s="60">
        <v>12269.54</v>
      </c>
      <c r="AX77" s="60">
        <v>20</v>
      </c>
      <c r="AY77" s="60">
        <v>18581.11</v>
      </c>
      <c r="AZ77" s="60">
        <v>5959.51</v>
      </c>
      <c r="BA77" s="60">
        <v>6527.16</v>
      </c>
      <c r="BB77" s="60">
        <v>66439.56</v>
      </c>
      <c r="BC77" s="60">
        <v>10887.79</v>
      </c>
      <c r="BD77" s="60">
        <v>12387.66</v>
      </c>
      <c r="BE77" s="60">
        <v>12269.57</v>
      </c>
      <c r="BF77" s="60">
        <v>0</v>
      </c>
      <c r="BG77" s="60">
        <v>0</v>
      </c>
      <c r="BH77" s="60">
        <v>0</v>
      </c>
      <c r="BI77" s="60">
        <v>0</v>
      </c>
      <c r="BJ77" s="60">
        <v>0</v>
      </c>
      <c r="BK77" s="60">
        <v>133052.35999999999</v>
      </c>
      <c r="BL77" s="61">
        <v>363</v>
      </c>
      <c r="BM77" s="2" t="s">
        <v>1552</v>
      </c>
    </row>
    <row r="78" spans="1:65" s="1" customFormat="1" x14ac:dyDescent="0.2">
      <c r="A78" s="56" t="s">
        <v>127</v>
      </c>
      <c r="B78" s="56" t="s">
        <v>104</v>
      </c>
      <c r="C78" s="56" t="s">
        <v>128</v>
      </c>
      <c r="G78" s="56" t="s">
        <v>129</v>
      </c>
      <c r="H78" s="56" t="s">
        <v>130</v>
      </c>
      <c r="I78" s="56" t="s">
        <v>1015</v>
      </c>
      <c r="K78" s="56" t="s">
        <v>70</v>
      </c>
      <c r="L78" s="56" t="s">
        <v>131</v>
      </c>
      <c r="O78" s="56" t="s">
        <v>132</v>
      </c>
      <c r="Q78" s="56" t="s">
        <v>1018</v>
      </c>
      <c r="T78" s="56" t="s">
        <v>1611</v>
      </c>
      <c r="U78" s="56" t="s">
        <v>1601</v>
      </c>
      <c r="V78" s="56" t="s">
        <v>1612</v>
      </c>
      <c r="W78" s="58">
        <v>32906</v>
      </c>
      <c r="X78" s="59" t="s">
        <v>1613</v>
      </c>
      <c r="Y78" s="56" t="s">
        <v>1100</v>
      </c>
      <c r="Z78" s="56" t="s">
        <v>1101</v>
      </c>
      <c r="AA78" s="56" t="s">
        <v>76</v>
      </c>
      <c r="AB78" s="56" t="s">
        <v>102</v>
      </c>
      <c r="AC78" s="56" t="s">
        <v>103</v>
      </c>
      <c r="AE78" s="56" t="s">
        <v>1102</v>
      </c>
      <c r="AF78" s="56" t="s">
        <v>1103</v>
      </c>
      <c r="AG78" s="56" t="s">
        <v>73</v>
      </c>
      <c r="AH78" s="56" t="s">
        <v>1104</v>
      </c>
      <c r="AI78" s="56" t="s">
        <v>74</v>
      </c>
      <c r="AJ78" s="56" t="s">
        <v>79</v>
      </c>
      <c r="AK78" s="56" t="s">
        <v>1105</v>
      </c>
      <c r="AL78" s="56" t="s">
        <v>1105</v>
      </c>
      <c r="AN78" s="56" t="s">
        <v>75</v>
      </c>
      <c r="AO78" s="56" t="s">
        <v>3</v>
      </c>
      <c r="AP78" s="56" t="s">
        <v>3</v>
      </c>
      <c r="AQ78" s="56" t="s">
        <v>2</v>
      </c>
      <c r="AR78" s="60">
        <v>61.79</v>
      </c>
      <c r="AS78" s="60">
        <v>0</v>
      </c>
      <c r="AT78" s="58">
        <v>1</v>
      </c>
      <c r="AU78" s="58">
        <v>0</v>
      </c>
      <c r="AV78" s="60">
        <v>12089.83</v>
      </c>
      <c r="AW78" s="60">
        <v>12269.54</v>
      </c>
      <c r="AX78" s="60">
        <v>82.24</v>
      </c>
      <c r="AY78" s="60">
        <v>18581.11</v>
      </c>
      <c r="AZ78" s="60">
        <v>5959.51</v>
      </c>
      <c r="BA78" s="60">
        <v>6527.16</v>
      </c>
      <c r="BB78" s="60">
        <v>66439.56</v>
      </c>
      <c r="BC78" s="60">
        <v>10887.79</v>
      </c>
      <c r="BD78" s="60">
        <v>12387.66</v>
      </c>
      <c r="BE78" s="60">
        <v>12269.57</v>
      </c>
      <c r="BF78" s="60">
        <v>0</v>
      </c>
      <c r="BG78" s="60">
        <v>0</v>
      </c>
      <c r="BH78" s="60">
        <v>0</v>
      </c>
      <c r="BI78" s="60">
        <v>0</v>
      </c>
      <c r="BJ78" s="60">
        <v>0</v>
      </c>
      <c r="BK78" s="60">
        <v>133052.35999999999</v>
      </c>
      <c r="BL78" s="61">
        <v>363</v>
      </c>
      <c r="BM78" s="2" t="s">
        <v>1552</v>
      </c>
    </row>
    <row r="79" spans="1:65" s="1" customFormat="1" x14ac:dyDescent="0.2">
      <c r="A79" s="56" t="s">
        <v>127</v>
      </c>
      <c r="B79" s="56" t="s">
        <v>104</v>
      </c>
      <c r="C79" s="56" t="s">
        <v>128</v>
      </c>
      <c r="G79" s="56" t="s">
        <v>129</v>
      </c>
      <c r="H79" s="56" t="s">
        <v>130</v>
      </c>
      <c r="I79" s="56" t="s">
        <v>1015</v>
      </c>
      <c r="K79" s="56" t="s">
        <v>70</v>
      </c>
      <c r="L79" s="56" t="s">
        <v>131</v>
      </c>
      <c r="O79" s="56" t="s">
        <v>132</v>
      </c>
      <c r="Q79" s="56" t="s">
        <v>1018</v>
      </c>
      <c r="T79" s="56" t="s">
        <v>1611</v>
      </c>
      <c r="U79" s="56" t="s">
        <v>1611</v>
      </c>
      <c r="V79" s="56" t="s">
        <v>1614</v>
      </c>
      <c r="W79" s="58">
        <v>38113</v>
      </c>
      <c r="X79" s="59" t="s">
        <v>1615</v>
      </c>
      <c r="Y79" s="56" t="s">
        <v>1028</v>
      </c>
      <c r="Z79" s="56" t="s">
        <v>1029</v>
      </c>
      <c r="AA79" s="56" t="s">
        <v>94</v>
      </c>
      <c r="AB79" s="56" t="s">
        <v>1030</v>
      </c>
      <c r="AC79" s="56" t="s">
        <v>95</v>
      </c>
      <c r="AE79" s="56" t="s">
        <v>1031</v>
      </c>
      <c r="AF79" s="56" t="s">
        <v>1032</v>
      </c>
      <c r="AG79" s="56" t="s">
        <v>115</v>
      </c>
      <c r="AH79" s="56" t="s">
        <v>1033</v>
      </c>
      <c r="AI79" s="56" t="s">
        <v>74</v>
      </c>
      <c r="AJ79" s="56" t="s">
        <v>97</v>
      </c>
      <c r="AK79" s="56" t="s">
        <v>109</v>
      </c>
      <c r="AL79" s="56" t="s">
        <v>110</v>
      </c>
      <c r="AN79" s="56" t="s">
        <v>75</v>
      </c>
      <c r="AO79" s="56" t="s">
        <v>3</v>
      </c>
      <c r="AP79" s="56" t="s">
        <v>3</v>
      </c>
      <c r="AQ79" s="56" t="s">
        <v>2</v>
      </c>
      <c r="AR79" s="60">
        <v>48.3</v>
      </c>
      <c r="AS79" s="60">
        <v>0</v>
      </c>
      <c r="AT79" s="58">
        <v>1</v>
      </c>
      <c r="AU79" s="58">
        <v>0</v>
      </c>
      <c r="AV79" s="60">
        <v>12089.83</v>
      </c>
      <c r="AW79" s="60">
        <v>12269.54</v>
      </c>
      <c r="AX79" s="60">
        <v>64.28</v>
      </c>
      <c r="AY79" s="60">
        <v>18581.11</v>
      </c>
      <c r="AZ79" s="60">
        <v>5959.51</v>
      </c>
      <c r="BA79" s="60">
        <v>6527.16</v>
      </c>
      <c r="BB79" s="60">
        <v>66439.56</v>
      </c>
      <c r="BC79" s="60">
        <v>10887.79</v>
      </c>
      <c r="BD79" s="60">
        <v>12387.66</v>
      </c>
      <c r="BE79" s="60">
        <v>12269.57</v>
      </c>
      <c r="BF79" s="60">
        <v>0</v>
      </c>
      <c r="BG79" s="60">
        <v>0</v>
      </c>
      <c r="BH79" s="60">
        <v>0</v>
      </c>
      <c r="BI79" s="60">
        <v>0</v>
      </c>
      <c r="BJ79" s="60">
        <v>0</v>
      </c>
      <c r="BK79" s="60">
        <v>133052.35999999999</v>
      </c>
      <c r="BL79" s="61">
        <v>363</v>
      </c>
      <c r="BM79" s="2" t="s">
        <v>1552</v>
      </c>
    </row>
    <row r="80" spans="1:65" s="1" customFormat="1" x14ac:dyDescent="0.2">
      <c r="A80" s="56" t="s">
        <v>127</v>
      </c>
      <c r="B80" s="56" t="s">
        <v>104</v>
      </c>
      <c r="C80" s="56" t="s">
        <v>128</v>
      </c>
      <c r="G80" s="56" t="s">
        <v>129</v>
      </c>
      <c r="H80" s="56" t="s">
        <v>130</v>
      </c>
      <c r="I80" s="56" t="s">
        <v>1015</v>
      </c>
      <c r="K80" s="56" t="s">
        <v>70</v>
      </c>
      <c r="L80" s="56" t="s">
        <v>131</v>
      </c>
      <c r="O80" s="56" t="s">
        <v>132</v>
      </c>
      <c r="Q80" s="56" t="s">
        <v>1018</v>
      </c>
      <c r="T80" s="56" t="s">
        <v>1611</v>
      </c>
      <c r="U80" s="56" t="s">
        <v>1609</v>
      </c>
      <c r="V80" s="56" t="s">
        <v>162</v>
      </c>
      <c r="W80" s="58">
        <v>34206</v>
      </c>
      <c r="X80" s="59" t="s">
        <v>1616</v>
      </c>
      <c r="Y80" s="56" t="s">
        <v>163</v>
      </c>
      <c r="Z80" s="56" t="s">
        <v>164</v>
      </c>
      <c r="AA80" s="56" t="s">
        <v>119</v>
      </c>
      <c r="AB80" s="56" t="s">
        <v>165</v>
      </c>
      <c r="AC80" s="56" t="s">
        <v>166</v>
      </c>
      <c r="AE80" s="56" t="s">
        <v>167</v>
      </c>
      <c r="AF80" s="56" t="s">
        <v>114</v>
      </c>
      <c r="AG80" s="56" t="s">
        <v>115</v>
      </c>
      <c r="AH80" s="56" t="s">
        <v>168</v>
      </c>
      <c r="AI80" s="56" t="s">
        <v>74</v>
      </c>
      <c r="AJ80" s="56" t="s">
        <v>79</v>
      </c>
      <c r="AK80" s="56" t="s">
        <v>169</v>
      </c>
      <c r="AL80" s="56" t="s">
        <v>169</v>
      </c>
      <c r="AN80" s="56" t="s">
        <v>75</v>
      </c>
      <c r="AO80" s="56" t="s">
        <v>3</v>
      </c>
      <c r="AP80" s="56" t="s">
        <v>3</v>
      </c>
      <c r="AQ80" s="56" t="s">
        <v>2</v>
      </c>
      <c r="AR80" s="60">
        <v>38.880000000000003</v>
      </c>
      <c r="AS80" s="60">
        <v>0</v>
      </c>
      <c r="AT80" s="58">
        <v>1</v>
      </c>
      <c r="AU80" s="58">
        <v>0</v>
      </c>
      <c r="AV80" s="60">
        <v>12089.83</v>
      </c>
      <c r="AW80" s="60">
        <v>12269.54</v>
      </c>
      <c r="AX80" s="60">
        <v>51.74</v>
      </c>
      <c r="AY80" s="60">
        <v>18581.11</v>
      </c>
      <c r="AZ80" s="60">
        <v>5959.51</v>
      </c>
      <c r="BA80" s="60">
        <v>6527.16</v>
      </c>
      <c r="BB80" s="60">
        <v>66439.56</v>
      </c>
      <c r="BC80" s="60">
        <v>10887.79</v>
      </c>
      <c r="BD80" s="60">
        <v>12387.66</v>
      </c>
      <c r="BE80" s="60">
        <v>12269.57</v>
      </c>
      <c r="BF80" s="60">
        <v>0</v>
      </c>
      <c r="BG80" s="60">
        <v>0</v>
      </c>
      <c r="BH80" s="60">
        <v>0</v>
      </c>
      <c r="BI80" s="60">
        <v>0</v>
      </c>
      <c r="BJ80" s="60">
        <v>0</v>
      </c>
      <c r="BK80" s="60">
        <v>133052.35999999999</v>
      </c>
      <c r="BL80" s="61">
        <v>363</v>
      </c>
      <c r="BM80" s="2" t="s">
        <v>1552</v>
      </c>
    </row>
    <row r="81" spans="1:65" s="1" customFormat="1" x14ac:dyDescent="0.2">
      <c r="A81" s="56" t="s">
        <v>127</v>
      </c>
      <c r="B81" s="56" t="s">
        <v>104</v>
      </c>
      <c r="C81" s="56" t="s">
        <v>128</v>
      </c>
      <c r="G81" s="56" t="s">
        <v>129</v>
      </c>
      <c r="H81" s="56" t="s">
        <v>130</v>
      </c>
      <c r="I81" s="56" t="s">
        <v>1015</v>
      </c>
      <c r="K81" s="56" t="s">
        <v>70</v>
      </c>
      <c r="L81" s="56" t="s">
        <v>131</v>
      </c>
      <c r="O81" s="56" t="s">
        <v>132</v>
      </c>
      <c r="Q81" s="56" t="s">
        <v>1018</v>
      </c>
      <c r="T81" s="56" t="s">
        <v>1611</v>
      </c>
      <c r="U81" s="56" t="s">
        <v>1611</v>
      </c>
      <c r="V81" s="56" t="s">
        <v>1617</v>
      </c>
      <c r="W81" s="58">
        <v>31905</v>
      </c>
      <c r="X81" s="59" t="s">
        <v>1618</v>
      </c>
      <c r="Y81" s="56" t="s">
        <v>1619</v>
      </c>
      <c r="Z81" s="56" t="s">
        <v>1620</v>
      </c>
      <c r="AA81" s="56" t="s">
        <v>98</v>
      </c>
      <c r="AB81" s="56" t="s">
        <v>99</v>
      </c>
      <c r="AC81" s="56" t="s">
        <v>100</v>
      </c>
      <c r="AE81" s="56" t="s">
        <v>1621</v>
      </c>
      <c r="AF81" s="56" t="s">
        <v>1622</v>
      </c>
      <c r="AG81" s="56" t="s">
        <v>73</v>
      </c>
      <c r="AH81" s="56" t="s">
        <v>1623</v>
      </c>
      <c r="AI81" s="56" t="s">
        <v>74</v>
      </c>
      <c r="AJ81" s="56" t="s">
        <v>98</v>
      </c>
      <c r="AK81" s="56" t="s">
        <v>1624</v>
      </c>
      <c r="AL81" s="56" t="s">
        <v>1624</v>
      </c>
      <c r="AN81" s="56" t="s">
        <v>75</v>
      </c>
      <c r="AO81" s="56" t="s">
        <v>3</v>
      </c>
      <c r="AP81" s="56" t="s">
        <v>3</v>
      </c>
      <c r="AQ81" s="56" t="s">
        <v>2</v>
      </c>
      <c r="AR81" s="60">
        <v>780.73</v>
      </c>
      <c r="AS81" s="60">
        <v>0</v>
      </c>
      <c r="AT81" s="58">
        <v>1</v>
      </c>
      <c r="AU81" s="58">
        <v>0</v>
      </c>
      <c r="AV81" s="60">
        <v>12089.83</v>
      </c>
      <c r="AW81" s="60">
        <v>12269.54</v>
      </c>
      <c r="AX81" s="60">
        <v>1039.07</v>
      </c>
      <c r="AY81" s="60">
        <v>18581.11</v>
      </c>
      <c r="AZ81" s="60">
        <v>5959.51</v>
      </c>
      <c r="BA81" s="60">
        <v>6527.16</v>
      </c>
      <c r="BB81" s="60">
        <v>66439.56</v>
      </c>
      <c r="BC81" s="60">
        <v>10887.79</v>
      </c>
      <c r="BD81" s="60">
        <v>12387.66</v>
      </c>
      <c r="BE81" s="60">
        <v>12269.57</v>
      </c>
      <c r="BF81" s="60">
        <v>0</v>
      </c>
      <c r="BG81" s="60">
        <v>0</v>
      </c>
      <c r="BH81" s="60">
        <v>0</v>
      </c>
      <c r="BI81" s="60">
        <v>0</v>
      </c>
      <c r="BJ81" s="60">
        <v>0</v>
      </c>
      <c r="BK81" s="60">
        <v>133052.35999999999</v>
      </c>
      <c r="BL81" s="61">
        <v>363</v>
      </c>
      <c r="BM81" s="2" t="s">
        <v>1552</v>
      </c>
    </row>
    <row r="82" spans="1:65" s="1" customFormat="1" x14ac:dyDescent="0.2">
      <c r="A82" s="56" t="s">
        <v>127</v>
      </c>
      <c r="B82" s="56" t="s">
        <v>104</v>
      </c>
      <c r="C82" s="56" t="s">
        <v>128</v>
      </c>
      <c r="G82" s="56" t="s">
        <v>129</v>
      </c>
      <c r="H82" s="56" t="s">
        <v>130</v>
      </c>
      <c r="I82" s="56" t="s">
        <v>1015</v>
      </c>
      <c r="K82" s="56" t="s">
        <v>70</v>
      </c>
      <c r="L82" s="56" t="s">
        <v>131</v>
      </c>
      <c r="O82" s="56" t="s">
        <v>132</v>
      </c>
      <c r="Q82" s="56" t="s">
        <v>1017</v>
      </c>
      <c r="T82" s="56" t="s">
        <v>1611</v>
      </c>
      <c r="U82" s="56" t="s">
        <v>1609</v>
      </c>
      <c r="V82" s="56" t="s">
        <v>1625</v>
      </c>
      <c r="W82" s="58">
        <v>36835</v>
      </c>
      <c r="X82" s="59" t="s">
        <v>1626</v>
      </c>
      <c r="Y82" s="56" t="s">
        <v>1378</v>
      </c>
      <c r="Z82" s="56" t="s">
        <v>1379</v>
      </c>
      <c r="AA82" s="56" t="s">
        <v>119</v>
      </c>
      <c r="AB82" s="56" t="s">
        <v>1380</v>
      </c>
      <c r="AC82" s="56" t="s">
        <v>187</v>
      </c>
      <c r="AE82" s="56" t="s">
        <v>1381</v>
      </c>
      <c r="AF82" s="56" t="s">
        <v>1382</v>
      </c>
      <c r="AG82" s="56" t="s">
        <v>123</v>
      </c>
      <c r="AH82" s="56" t="s">
        <v>1383</v>
      </c>
      <c r="AI82" s="56" t="s">
        <v>81</v>
      </c>
      <c r="AJ82" s="56" t="s">
        <v>79</v>
      </c>
      <c r="AK82" s="56" t="s">
        <v>109</v>
      </c>
      <c r="AL82" s="56" t="s">
        <v>110</v>
      </c>
      <c r="AN82" s="56" t="s">
        <v>75</v>
      </c>
      <c r="AO82" s="56" t="s">
        <v>2</v>
      </c>
      <c r="AP82" s="56" t="s">
        <v>3</v>
      </c>
      <c r="AQ82" s="56" t="s">
        <v>2</v>
      </c>
      <c r="AR82" s="60">
        <v>250.66</v>
      </c>
      <c r="AS82" s="60">
        <v>0</v>
      </c>
      <c r="AT82" s="58">
        <v>1</v>
      </c>
      <c r="AU82" s="58">
        <v>0</v>
      </c>
      <c r="AV82" s="60">
        <v>12089.83</v>
      </c>
      <c r="AW82" s="60">
        <v>12269.54</v>
      </c>
      <c r="AX82" s="60">
        <v>247.24</v>
      </c>
      <c r="AY82" s="60">
        <v>18581.11</v>
      </c>
      <c r="AZ82" s="60">
        <v>5959.51</v>
      </c>
      <c r="BA82" s="60">
        <v>6527.16</v>
      </c>
      <c r="BB82" s="60">
        <v>66439.56</v>
      </c>
      <c r="BC82" s="60">
        <v>10887.79</v>
      </c>
      <c r="BD82" s="60">
        <v>12387.66</v>
      </c>
      <c r="BE82" s="60">
        <v>12269.57</v>
      </c>
      <c r="BF82" s="60">
        <v>0</v>
      </c>
      <c r="BG82" s="60">
        <v>0</v>
      </c>
      <c r="BH82" s="60">
        <v>0</v>
      </c>
      <c r="BI82" s="60">
        <v>0</v>
      </c>
      <c r="BJ82" s="60">
        <v>0</v>
      </c>
      <c r="BK82" s="60">
        <v>133052.35999999999</v>
      </c>
      <c r="BL82" s="61">
        <v>363</v>
      </c>
      <c r="BM82" s="2" t="s">
        <v>1552</v>
      </c>
    </row>
    <row r="83" spans="1:65" s="1" customFormat="1" x14ac:dyDescent="0.2">
      <c r="A83" s="56" t="s">
        <v>127</v>
      </c>
      <c r="B83" s="56" t="s">
        <v>104</v>
      </c>
      <c r="C83" s="56" t="s">
        <v>128</v>
      </c>
      <c r="G83" s="56" t="s">
        <v>129</v>
      </c>
      <c r="H83" s="56" t="s">
        <v>130</v>
      </c>
      <c r="I83" s="56" t="s">
        <v>1015</v>
      </c>
      <c r="K83" s="56" t="s">
        <v>70</v>
      </c>
      <c r="L83" s="56" t="s">
        <v>131</v>
      </c>
      <c r="O83" s="56" t="s">
        <v>132</v>
      </c>
      <c r="Q83" s="56" t="s">
        <v>1018</v>
      </c>
      <c r="T83" s="56" t="s">
        <v>1611</v>
      </c>
      <c r="U83" s="56" t="s">
        <v>1601</v>
      </c>
      <c r="V83" s="56" t="s">
        <v>1627</v>
      </c>
      <c r="W83" s="58">
        <v>39971</v>
      </c>
      <c r="X83" s="59" t="s">
        <v>1628</v>
      </c>
      <c r="Y83" s="56" t="s">
        <v>1629</v>
      </c>
      <c r="Z83" s="56" t="s">
        <v>1630</v>
      </c>
      <c r="AA83" s="56" t="s">
        <v>76</v>
      </c>
      <c r="AB83" s="56" t="s">
        <v>102</v>
      </c>
      <c r="AC83" s="56" t="s">
        <v>103</v>
      </c>
      <c r="AE83" s="56" t="s">
        <v>1631</v>
      </c>
      <c r="AF83" s="56" t="s">
        <v>1632</v>
      </c>
      <c r="AG83" s="56" t="s">
        <v>73</v>
      </c>
      <c r="AH83" s="56" t="s">
        <v>1633</v>
      </c>
      <c r="AI83" s="56" t="s">
        <v>74</v>
      </c>
      <c r="AJ83" s="56" t="s">
        <v>79</v>
      </c>
      <c r="AK83" s="56" t="s">
        <v>1634</v>
      </c>
      <c r="AL83" s="56" t="s">
        <v>1634</v>
      </c>
      <c r="AN83" s="56" t="s">
        <v>75</v>
      </c>
      <c r="AO83" s="56" t="s">
        <v>3</v>
      </c>
      <c r="AP83" s="56" t="s">
        <v>3</v>
      </c>
      <c r="AQ83" s="56" t="s">
        <v>2</v>
      </c>
      <c r="AR83" s="60">
        <v>245.82</v>
      </c>
      <c r="AS83" s="60">
        <v>0</v>
      </c>
      <c r="AT83" s="58">
        <v>1</v>
      </c>
      <c r="AU83" s="58">
        <v>0</v>
      </c>
      <c r="AV83" s="60">
        <v>12089.83</v>
      </c>
      <c r="AW83" s="60">
        <v>12269.54</v>
      </c>
      <c r="AX83" s="60">
        <v>327.16000000000003</v>
      </c>
      <c r="AY83" s="60">
        <v>18581.11</v>
      </c>
      <c r="AZ83" s="60">
        <v>5959.51</v>
      </c>
      <c r="BA83" s="60">
        <v>6527.16</v>
      </c>
      <c r="BB83" s="60">
        <v>66439.56</v>
      </c>
      <c r="BC83" s="60">
        <v>10887.79</v>
      </c>
      <c r="BD83" s="60">
        <v>12387.66</v>
      </c>
      <c r="BE83" s="60">
        <v>12269.57</v>
      </c>
      <c r="BF83" s="60">
        <v>0</v>
      </c>
      <c r="BG83" s="60">
        <v>0</v>
      </c>
      <c r="BH83" s="60">
        <v>0</v>
      </c>
      <c r="BI83" s="60">
        <v>0</v>
      </c>
      <c r="BJ83" s="60">
        <v>0</v>
      </c>
      <c r="BK83" s="60">
        <v>133052.35999999999</v>
      </c>
      <c r="BL83" s="61">
        <v>363</v>
      </c>
      <c r="BM83" s="2" t="s">
        <v>1552</v>
      </c>
    </row>
    <row r="84" spans="1:65" s="1" customFormat="1" x14ac:dyDescent="0.2">
      <c r="A84" s="56" t="s">
        <v>127</v>
      </c>
      <c r="B84" s="56" t="s">
        <v>104</v>
      </c>
      <c r="C84" s="56" t="s">
        <v>128</v>
      </c>
      <c r="G84" s="56" t="s">
        <v>129</v>
      </c>
      <c r="H84" s="56" t="s">
        <v>130</v>
      </c>
      <c r="I84" s="56" t="s">
        <v>1015</v>
      </c>
      <c r="K84" s="56" t="s">
        <v>70</v>
      </c>
      <c r="L84" s="56" t="s">
        <v>131</v>
      </c>
      <c r="O84" s="56" t="s">
        <v>132</v>
      </c>
      <c r="Q84" s="56" t="s">
        <v>1017</v>
      </c>
      <c r="T84" s="56" t="s">
        <v>1635</v>
      </c>
      <c r="U84" s="56" t="s">
        <v>1601</v>
      </c>
      <c r="V84" s="56" t="s">
        <v>1636</v>
      </c>
      <c r="W84" s="58">
        <v>25406</v>
      </c>
      <c r="X84" s="59" t="s">
        <v>1637</v>
      </c>
      <c r="Y84" s="56" t="s">
        <v>955</v>
      </c>
      <c r="Z84" s="56" t="s">
        <v>956</v>
      </c>
      <c r="AA84" s="56" t="s">
        <v>160</v>
      </c>
      <c r="AB84" s="56" t="s">
        <v>957</v>
      </c>
      <c r="AC84" s="56" t="s">
        <v>185</v>
      </c>
      <c r="AE84" s="56" t="s">
        <v>958</v>
      </c>
      <c r="AF84" s="56" t="s">
        <v>959</v>
      </c>
      <c r="AG84" s="56" t="s">
        <v>867</v>
      </c>
      <c r="AH84" s="56" t="s">
        <v>960</v>
      </c>
      <c r="AI84" s="56" t="s">
        <v>81</v>
      </c>
      <c r="AJ84" s="56" t="s">
        <v>821</v>
      </c>
      <c r="AK84" s="56" t="s">
        <v>961</v>
      </c>
      <c r="AL84" s="56" t="s">
        <v>961</v>
      </c>
      <c r="AN84" s="56" t="s">
        <v>75</v>
      </c>
      <c r="AO84" s="56" t="s">
        <v>2</v>
      </c>
      <c r="AP84" s="56" t="s">
        <v>3</v>
      </c>
      <c r="AQ84" s="56" t="s">
        <v>2</v>
      </c>
      <c r="AR84" s="60">
        <v>68.55</v>
      </c>
      <c r="AS84" s="60">
        <v>0</v>
      </c>
      <c r="AT84" s="58">
        <v>1</v>
      </c>
      <c r="AU84" s="58">
        <v>0</v>
      </c>
      <c r="AV84" s="60">
        <v>12089.83</v>
      </c>
      <c r="AW84" s="60">
        <v>12269.54</v>
      </c>
      <c r="AX84" s="60">
        <v>67.680000000000007</v>
      </c>
      <c r="AY84" s="60">
        <v>18581.11</v>
      </c>
      <c r="AZ84" s="60">
        <v>5959.51</v>
      </c>
      <c r="BA84" s="60">
        <v>6527.16</v>
      </c>
      <c r="BB84" s="60">
        <v>66439.56</v>
      </c>
      <c r="BC84" s="60">
        <v>10887.79</v>
      </c>
      <c r="BD84" s="60">
        <v>12387.66</v>
      </c>
      <c r="BE84" s="60">
        <v>12269.57</v>
      </c>
      <c r="BF84" s="60">
        <v>0</v>
      </c>
      <c r="BG84" s="60">
        <v>0</v>
      </c>
      <c r="BH84" s="60">
        <v>0</v>
      </c>
      <c r="BI84" s="60">
        <v>0</v>
      </c>
      <c r="BJ84" s="60">
        <v>0</v>
      </c>
      <c r="BK84" s="60">
        <v>133052.35999999999</v>
      </c>
      <c r="BL84" s="61">
        <v>363</v>
      </c>
      <c r="BM84" s="2" t="s">
        <v>1552</v>
      </c>
    </row>
    <row r="85" spans="1:65" s="1" customFormat="1" x14ac:dyDescent="0.2">
      <c r="A85" s="56" t="s">
        <v>127</v>
      </c>
      <c r="B85" s="56" t="s">
        <v>104</v>
      </c>
      <c r="C85" s="56" t="s">
        <v>128</v>
      </c>
      <c r="G85" s="56" t="s">
        <v>129</v>
      </c>
      <c r="H85" s="56" t="s">
        <v>130</v>
      </c>
      <c r="I85" s="56" t="s">
        <v>1015</v>
      </c>
      <c r="K85" s="56" t="s">
        <v>70</v>
      </c>
      <c r="L85" s="56" t="s">
        <v>131</v>
      </c>
      <c r="O85" s="56" t="s">
        <v>132</v>
      </c>
      <c r="Q85" s="56" t="s">
        <v>1018</v>
      </c>
      <c r="T85" s="56" t="s">
        <v>1635</v>
      </c>
      <c r="U85" s="56" t="s">
        <v>1601</v>
      </c>
      <c r="V85" s="56" t="s">
        <v>1638</v>
      </c>
      <c r="W85" s="58">
        <v>26025</v>
      </c>
      <c r="X85" s="59" t="s">
        <v>1639</v>
      </c>
      <c r="Y85" s="56" t="s">
        <v>1640</v>
      </c>
      <c r="Z85" s="56" t="s">
        <v>1641</v>
      </c>
      <c r="AA85" s="56" t="s">
        <v>160</v>
      </c>
      <c r="AB85" s="56" t="s">
        <v>804</v>
      </c>
      <c r="AC85" s="56" t="s">
        <v>186</v>
      </c>
      <c r="AE85" s="56" t="s">
        <v>1642</v>
      </c>
      <c r="AF85" s="56" t="s">
        <v>1103</v>
      </c>
      <c r="AG85" s="56" t="s">
        <v>73</v>
      </c>
      <c r="AH85" s="56" t="s">
        <v>1643</v>
      </c>
      <c r="AI85" s="56" t="s">
        <v>74</v>
      </c>
      <c r="AJ85" s="56" t="s">
        <v>821</v>
      </c>
      <c r="AK85" s="56" t="s">
        <v>1644</v>
      </c>
      <c r="AL85" s="56" t="s">
        <v>1644</v>
      </c>
      <c r="AN85" s="56" t="s">
        <v>75</v>
      </c>
      <c r="AO85" s="56" t="s">
        <v>3</v>
      </c>
      <c r="AP85" s="56" t="s">
        <v>3</v>
      </c>
      <c r="AQ85" s="56" t="s">
        <v>2</v>
      </c>
      <c r="AR85" s="60">
        <v>101.07</v>
      </c>
      <c r="AS85" s="60">
        <v>0</v>
      </c>
      <c r="AT85" s="58">
        <v>1</v>
      </c>
      <c r="AU85" s="58">
        <v>0</v>
      </c>
      <c r="AV85" s="60">
        <v>12089.83</v>
      </c>
      <c r="AW85" s="60">
        <v>12269.54</v>
      </c>
      <c r="AX85" s="60">
        <v>134.52000000000001</v>
      </c>
      <c r="AY85" s="60">
        <v>18581.11</v>
      </c>
      <c r="AZ85" s="60">
        <v>5959.51</v>
      </c>
      <c r="BA85" s="60">
        <v>6527.16</v>
      </c>
      <c r="BB85" s="60">
        <v>66439.56</v>
      </c>
      <c r="BC85" s="60">
        <v>10887.79</v>
      </c>
      <c r="BD85" s="60">
        <v>12387.66</v>
      </c>
      <c r="BE85" s="60">
        <v>12269.57</v>
      </c>
      <c r="BF85" s="60">
        <v>0</v>
      </c>
      <c r="BG85" s="60">
        <v>0</v>
      </c>
      <c r="BH85" s="60">
        <v>0</v>
      </c>
      <c r="BI85" s="60">
        <v>0</v>
      </c>
      <c r="BJ85" s="60">
        <v>0</v>
      </c>
      <c r="BK85" s="60">
        <v>133052.35999999999</v>
      </c>
      <c r="BL85" s="61">
        <v>363</v>
      </c>
      <c r="BM85" s="2" t="s">
        <v>1552</v>
      </c>
    </row>
    <row r="86" spans="1:65" s="1" customFormat="1" x14ac:dyDescent="0.2">
      <c r="A86" s="56" t="s">
        <v>127</v>
      </c>
      <c r="B86" s="56" t="s">
        <v>104</v>
      </c>
      <c r="C86" s="56" t="s">
        <v>128</v>
      </c>
      <c r="G86" s="56" t="s">
        <v>129</v>
      </c>
      <c r="H86" s="56" t="s">
        <v>130</v>
      </c>
      <c r="I86" s="56" t="s">
        <v>1015</v>
      </c>
      <c r="K86" s="56" t="s">
        <v>70</v>
      </c>
      <c r="L86" s="56" t="s">
        <v>131</v>
      </c>
      <c r="O86" s="56" t="s">
        <v>132</v>
      </c>
      <c r="Q86" s="56" t="s">
        <v>1018</v>
      </c>
      <c r="T86" s="56" t="s">
        <v>1645</v>
      </c>
      <c r="U86" s="56" t="s">
        <v>1611</v>
      </c>
      <c r="V86" s="56" t="s">
        <v>1646</v>
      </c>
      <c r="W86" s="58">
        <v>20145</v>
      </c>
      <c r="X86" s="59" t="s">
        <v>1647</v>
      </c>
      <c r="Y86" s="56" t="s">
        <v>149</v>
      </c>
      <c r="Z86" s="56" t="s">
        <v>150</v>
      </c>
      <c r="AA86" s="56" t="s">
        <v>151</v>
      </c>
      <c r="AB86" s="56" t="s">
        <v>152</v>
      </c>
      <c r="AC86" s="56" t="s">
        <v>153</v>
      </c>
      <c r="AE86" s="56" t="s">
        <v>154</v>
      </c>
      <c r="AF86" s="56" t="s">
        <v>155</v>
      </c>
      <c r="AG86" s="56" t="s">
        <v>156</v>
      </c>
      <c r="AH86" s="56" t="s">
        <v>157</v>
      </c>
      <c r="AI86" s="56" t="s">
        <v>74</v>
      </c>
      <c r="AJ86" s="56" t="s">
        <v>158</v>
      </c>
      <c r="AK86" s="56" t="s">
        <v>159</v>
      </c>
      <c r="AL86" s="56" t="s">
        <v>159</v>
      </c>
      <c r="AN86" s="56" t="s">
        <v>75</v>
      </c>
      <c r="AO86" s="56" t="s">
        <v>3</v>
      </c>
      <c r="AP86" s="56" t="s">
        <v>3</v>
      </c>
      <c r="AQ86" s="56" t="s">
        <v>2</v>
      </c>
      <c r="AR86" s="60">
        <v>79.05</v>
      </c>
      <c r="AS86" s="60">
        <v>0</v>
      </c>
      <c r="AT86" s="58">
        <v>1</v>
      </c>
      <c r="AU86" s="58">
        <v>0</v>
      </c>
      <c r="AV86" s="60">
        <v>12089.83</v>
      </c>
      <c r="AW86" s="60">
        <v>12269.54</v>
      </c>
      <c r="AX86" s="60">
        <v>105.21</v>
      </c>
      <c r="AY86" s="60">
        <v>18581.11</v>
      </c>
      <c r="AZ86" s="60">
        <v>5959.51</v>
      </c>
      <c r="BA86" s="60">
        <v>6527.16</v>
      </c>
      <c r="BB86" s="60">
        <v>66439.56</v>
      </c>
      <c r="BC86" s="60">
        <v>10887.79</v>
      </c>
      <c r="BD86" s="60">
        <v>12387.66</v>
      </c>
      <c r="BE86" s="60">
        <v>12269.57</v>
      </c>
      <c r="BF86" s="60">
        <v>0</v>
      </c>
      <c r="BG86" s="60">
        <v>0</v>
      </c>
      <c r="BH86" s="60">
        <v>0</v>
      </c>
      <c r="BI86" s="60">
        <v>0</v>
      </c>
      <c r="BJ86" s="60">
        <v>0</v>
      </c>
      <c r="BK86" s="60">
        <v>133052.35999999999</v>
      </c>
      <c r="BL86" s="61">
        <v>363</v>
      </c>
      <c r="BM86" s="2" t="s">
        <v>1552</v>
      </c>
    </row>
    <row r="87" spans="1:65" s="1" customFormat="1" x14ac:dyDescent="0.2">
      <c r="A87" s="56" t="s">
        <v>127</v>
      </c>
      <c r="B87" s="56" t="s">
        <v>104</v>
      </c>
      <c r="C87" s="56" t="s">
        <v>128</v>
      </c>
      <c r="G87" s="56" t="s">
        <v>129</v>
      </c>
      <c r="H87" s="56" t="s">
        <v>130</v>
      </c>
      <c r="I87" s="56" t="s">
        <v>1015</v>
      </c>
      <c r="K87" s="56" t="s">
        <v>70</v>
      </c>
      <c r="L87" s="56" t="s">
        <v>131</v>
      </c>
      <c r="O87" s="56" t="s">
        <v>132</v>
      </c>
      <c r="Q87" s="56" t="s">
        <v>1018</v>
      </c>
      <c r="T87" s="56" t="s">
        <v>1645</v>
      </c>
      <c r="U87" s="56" t="s">
        <v>1611</v>
      </c>
      <c r="V87" s="56" t="s">
        <v>112</v>
      </c>
      <c r="W87" s="58">
        <v>20447</v>
      </c>
      <c r="X87" s="59" t="s">
        <v>1648</v>
      </c>
      <c r="Y87" s="56" t="s">
        <v>1649</v>
      </c>
      <c r="Z87" s="56" t="s">
        <v>1650</v>
      </c>
      <c r="AA87" s="56" t="s">
        <v>105</v>
      </c>
      <c r="AB87" s="56" t="s">
        <v>106</v>
      </c>
      <c r="AC87" s="56" t="s">
        <v>107</v>
      </c>
      <c r="AE87" s="56" t="s">
        <v>1651</v>
      </c>
      <c r="AF87" s="56" t="s">
        <v>1032</v>
      </c>
      <c r="AG87" s="56" t="s">
        <v>115</v>
      </c>
      <c r="AH87" s="56" t="s">
        <v>1652</v>
      </c>
      <c r="AI87" s="56" t="s">
        <v>74</v>
      </c>
      <c r="AJ87" s="56" t="s">
        <v>108</v>
      </c>
      <c r="AK87" s="56" t="s">
        <v>109</v>
      </c>
      <c r="AL87" s="56" t="s">
        <v>110</v>
      </c>
      <c r="AN87" s="56" t="s">
        <v>75</v>
      </c>
      <c r="AO87" s="56" t="s">
        <v>3</v>
      </c>
      <c r="AP87" s="56" t="s">
        <v>3</v>
      </c>
      <c r="AQ87" s="56" t="s">
        <v>2</v>
      </c>
      <c r="AR87" s="60">
        <v>119.17</v>
      </c>
      <c r="AS87" s="60">
        <v>0</v>
      </c>
      <c r="AT87" s="58">
        <v>1</v>
      </c>
      <c r="AU87" s="58">
        <v>0</v>
      </c>
      <c r="AV87" s="60">
        <v>12089.83</v>
      </c>
      <c r="AW87" s="60">
        <v>12269.54</v>
      </c>
      <c r="AX87" s="60">
        <v>158.61000000000001</v>
      </c>
      <c r="AY87" s="60">
        <v>18581.11</v>
      </c>
      <c r="AZ87" s="60">
        <v>5959.51</v>
      </c>
      <c r="BA87" s="60">
        <v>6527.16</v>
      </c>
      <c r="BB87" s="60">
        <v>66439.56</v>
      </c>
      <c r="BC87" s="60">
        <v>10887.79</v>
      </c>
      <c r="BD87" s="60">
        <v>12387.66</v>
      </c>
      <c r="BE87" s="60">
        <v>12269.57</v>
      </c>
      <c r="BF87" s="60">
        <v>0</v>
      </c>
      <c r="BG87" s="60">
        <v>0</v>
      </c>
      <c r="BH87" s="60">
        <v>0</v>
      </c>
      <c r="BI87" s="60">
        <v>0</v>
      </c>
      <c r="BJ87" s="60">
        <v>0</v>
      </c>
      <c r="BK87" s="60">
        <v>133052.35999999999</v>
      </c>
      <c r="BL87" s="61">
        <v>363</v>
      </c>
      <c r="BM87" s="2" t="s">
        <v>1552</v>
      </c>
    </row>
    <row r="88" spans="1:65" s="1" customFormat="1" x14ac:dyDescent="0.2">
      <c r="A88" s="56" t="s">
        <v>127</v>
      </c>
      <c r="B88" s="56" t="s">
        <v>104</v>
      </c>
      <c r="C88" s="56" t="s">
        <v>128</v>
      </c>
      <c r="G88" s="56" t="s">
        <v>129</v>
      </c>
      <c r="H88" s="56" t="s">
        <v>130</v>
      </c>
      <c r="I88" s="56" t="s">
        <v>1015</v>
      </c>
      <c r="K88" s="56" t="s">
        <v>70</v>
      </c>
      <c r="L88" s="56" t="s">
        <v>131</v>
      </c>
      <c r="O88" s="56" t="s">
        <v>132</v>
      </c>
      <c r="Q88" s="56" t="s">
        <v>1018</v>
      </c>
      <c r="T88" s="56" t="s">
        <v>1653</v>
      </c>
      <c r="U88" s="56" t="s">
        <v>1645</v>
      </c>
      <c r="V88" s="56" t="s">
        <v>1654</v>
      </c>
      <c r="W88" s="58">
        <v>34161</v>
      </c>
      <c r="X88" s="59" t="s">
        <v>1655</v>
      </c>
      <c r="Y88" s="56" t="s">
        <v>1656</v>
      </c>
      <c r="Z88" s="56" t="s">
        <v>1657</v>
      </c>
      <c r="AA88" s="56" t="s">
        <v>105</v>
      </c>
      <c r="AB88" s="56" t="s">
        <v>106</v>
      </c>
      <c r="AC88" s="56" t="s">
        <v>107</v>
      </c>
      <c r="AE88" s="56" t="s">
        <v>1658</v>
      </c>
      <c r="AF88" s="56" t="s">
        <v>1020</v>
      </c>
      <c r="AG88" s="56" t="s">
        <v>115</v>
      </c>
      <c r="AH88" s="56" t="s">
        <v>1659</v>
      </c>
      <c r="AI88" s="56" t="s">
        <v>74</v>
      </c>
      <c r="AJ88" s="56" t="s">
        <v>108</v>
      </c>
      <c r="AK88" s="56" t="s">
        <v>109</v>
      </c>
      <c r="AL88" s="56" t="s">
        <v>110</v>
      </c>
      <c r="AN88" s="56" t="s">
        <v>75</v>
      </c>
      <c r="AO88" s="56" t="s">
        <v>3</v>
      </c>
      <c r="AP88" s="56" t="s">
        <v>3</v>
      </c>
      <c r="AQ88" s="56" t="s">
        <v>2</v>
      </c>
      <c r="AR88" s="60">
        <v>35.950000000000003</v>
      </c>
      <c r="AS88" s="60">
        <v>0</v>
      </c>
      <c r="AT88" s="58">
        <v>1</v>
      </c>
      <c r="AU88" s="58">
        <v>0</v>
      </c>
      <c r="AV88" s="60">
        <v>12089.83</v>
      </c>
      <c r="AW88" s="60">
        <v>12269.54</v>
      </c>
      <c r="AX88" s="60">
        <v>47.84</v>
      </c>
      <c r="AY88" s="60">
        <v>18581.11</v>
      </c>
      <c r="AZ88" s="60">
        <v>5959.51</v>
      </c>
      <c r="BA88" s="60">
        <v>6527.16</v>
      </c>
      <c r="BB88" s="60">
        <v>66439.56</v>
      </c>
      <c r="BC88" s="60">
        <v>10887.79</v>
      </c>
      <c r="BD88" s="60">
        <v>12387.66</v>
      </c>
      <c r="BE88" s="60">
        <v>12269.57</v>
      </c>
      <c r="BF88" s="60">
        <v>0</v>
      </c>
      <c r="BG88" s="60">
        <v>0</v>
      </c>
      <c r="BH88" s="60">
        <v>0</v>
      </c>
      <c r="BI88" s="60">
        <v>0</v>
      </c>
      <c r="BJ88" s="60">
        <v>0</v>
      </c>
      <c r="BK88" s="60">
        <v>133052.35999999999</v>
      </c>
      <c r="BL88" s="61">
        <v>363</v>
      </c>
      <c r="BM88" s="2" t="s">
        <v>1552</v>
      </c>
    </row>
    <row r="89" spans="1:65" s="1" customFormat="1" x14ac:dyDescent="0.2">
      <c r="A89" s="56" t="s">
        <v>127</v>
      </c>
      <c r="B89" s="56" t="s">
        <v>104</v>
      </c>
      <c r="C89" s="56" t="s">
        <v>128</v>
      </c>
      <c r="G89" s="56" t="s">
        <v>129</v>
      </c>
      <c r="H89" s="56" t="s">
        <v>130</v>
      </c>
      <c r="I89" s="56" t="s">
        <v>1015</v>
      </c>
      <c r="K89" s="56" t="s">
        <v>70</v>
      </c>
      <c r="L89" s="56" t="s">
        <v>131</v>
      </c>
      <c r="O89" s="56" t="s">
        <v>132</v>
      </c>
      <c r="Q89" s="56" t="s">
        <v>1018</v>
      </c>
      <c r="T89" s="56" t="s">
        <v>1653</v>
      </c>
      <c r="U89" s="56" t="s">
        <v>1645</v>
      </c>
      <c r="V89" s="56" t="s">
        <v>1654</v>
      </c>
      <c r="W89" s="58">
        <v>34160</v>
      </c>
      <c r="X89" s="59" t="s">
        <v>1655</v>
      </c>
      <c r="Y89" s="56" t="s">
        <v>1656</v>
      </c>
      <c r="Z89" s="56" t="s">
        <v>1657</v>
      </c>
      <c r="AA89" s="56" t="s">
        <v>105</v>
      </c>
      <c r="AB89" s="56" t="s">
        <v>106</v>
      </c>
      <c r="AC89" s="56" t="s">
        <v>107</v>
      </c>
      <c r="AE89" s="56" t="s">
        <v>1658</v>
      </c>
      <c r="AF89" s="56" t="s">
        <v>1020</v>
      </c>
      <c r="AG89" s="56" t="s">
        <v>115</v>
      </c>
      <c r="AH89" s="56" t="s">
        <v>1659</v>
      </c>
      <c r="AI89" s="56" t="s">
        <v>74</v>
      </c>
      <c r="AJ89" s="56" t="s">
        <v>108</v>
      </c>
      <c r="AK89" s="56" t="s">
        <v>109</v>
      </c>
      <c r="AL89" s="56" t="s">
        <v>110</v>
      </c>
      <c r="AN89" s="56" t="s">
        <v>75</v>
      </c>
      <c r="AO89" s="56" t="s">
        <v>3</v>
      </c>
      <c r="AP89" s="56" t="s">
        <v>3</v>
      </c>
      <c r="AQ89" s="56" t="s">
        <v>2</v>
      </c>
      <c r="AR89" s="60">
        <v>78.92</v>
      </c>
      <c r="AS89" s="60">
        <v>0</v>
      </c>
      <c r="AT89" s="58">
        <v>1</v>
      </c>
      <c r="AU89" s="58">
        <v>0</v>
      </c>
      <c r="AV89" s="60">
        <v>12089.83</v>
      </c>
      <c r="AW89" s="60">
        <v>12269.54</v>
      </c>
      <c r="AX89" s="60">
        <v>105.03</v>
      </c>
      <c r="AY89" s="60">
        <v>18581.11</v>
      </c>
      <c r="AZ89" s="60">
        <v>5959.51</v>
      </c>
      <c r="BA89" s="60">
        <v>6527.16</v>
      </c>
      <c r="BB89" s="60">
        <v>66439.56</v>
      </c>
      <c r="BC89" s="60">
        <v>10887.79</v>
      </c>
      <c r="BD89" s="60">
        <v>12387.66</v>
      </c>
      <c r="BE89" s="60">
        <v>12269.57</v>
      </c>
      <c r="BF89" s="60">
        <v>0</v>
      </c>
      <c r="BG89" s="60">
        <v>0</v>
      </c>
      <c r="BH89" s="60">
        <v>0</v>
      </c>
      <c r="BI89" s="60">
        <v>0</v>
      </c>
      <c r="BJ89" s="60">
        <v>0</v>
      </c>
      <c r="BK89" s="60">
        <v>133052.35999999999</v>
      </c>
      <c r="BL89" s="61">
        <v>363</v>
      </c>
      <c r="BM89" s="2" t="s">
        <v>1552</v>
      </c>
    </row>
    <row r="90" spans="1:65" s="1" customFormat="1" x14ac:dyDescent="0.2">
      <c r="A90" s="56" t="s">
        <v>127</v>
      </c>
      <c r="B90" s="56" t="s">
        <v>104</v>
      </c>
      <c r="C90" s="56" t="s">
        <v>128</v>
      </c>
      <c r="G90" s="56" t="s">
        <v>129</v>
      </c>
      <c r="H90" s="56" t="s">
        <v>130</v>
      </c>
      <c r="I90" s="56" t="s">
        <v>1015</v>
      </c>
      <c r="K90" s="56" t="s">
        <v>70</v>
      </c>
      <c r="L90" s="56" t="s">
        <v>131</v>
      </c>
      <c r="O90" s="56" t="s">
        <v>132</v>
      </c>
      <c r="Q90" s="56" t="s">
        <v>1018</v>
      </c>
      <c r="T90" s="56" t="s">
        <v>1660</v>
      </c>
      <c r="U90" s="56" t="s">
        <v>1660</v>
      </c>
      <c r="V90" s="56" t="s">
        <v>1661</v>
      </c>
      <c r="W90" s="58">
        <v>37395</v>
      </c>
      <c r="X90" s="59" t="s">
        <v>1662</v>
      </c>
      <c r="Y90" s="56" t="s">
        <v>1100</v>
      </c>
      <c r="Z90" s="56" t="s">
        <v>1101</v>
      </c>
      <c r="AA90" s="56" t="s">
        <v>76</v>
      </c>
      <c r="AB90" s="56" t="s">
        <v>102</v>
      </c>
      <c r="AC90" s="56" t="s">
        <v>103</v>
      </c>
      <c r="AE90" s="56" t="s">
        <v>1102</v>
      </c>
      <c r="AF90" s="56" t="s">
        <v>1103</v>
      </c>
      <c r="AG90" s="56" t="s">
        <v>73</v>
      </c>
      <c r="AH90" s="56" t="s">
        <v>1104</v>
      </c>
      <c r="AI90" s="56" t="s">
        <v>74</v>
      </c>
      <c r="AJ90" s="56" t="s">
        <v>79</v>
      </c>
      <c r="AK90" s="56" t="s">
        <v>1105</v>
      </c>
      <c r="AL90" s="56" t="s">
        <v>1105</v>
      </c>
      <c r="AN90" s="56" t="s">
        <v>75</v>
      </c>
      <c r="AO90" s="56" t="s">
        <v>3</v>
      </c>
      <c r="AP90" s="56" t="s">
        <v>3</v>
      </c>
      <c r="AQ90" s="56" t="s">
        <v>2</v>
      </c>
      <c r="AR90" s="60">
        <v>156.53</v>
      </c>
      <c r="AS90" s="60">
        <v>0</v>
      </c>
      <c r="AT90" s="58">
        <v>1</v>
      </c>
      <c r="AU90" s="58">
        <v>0</v>
      </c>
      <c r="AV90" s="60">
        <v>12089.83</v>
      </c>
      <c r="AW90" s="60">
        <v>12269.54</v>
      </c>
      <c r="AX90" s="60">
        <v>208.32</v>
      </c>
      <c r="AY90" s="60">
        <v>18581.11</v>
      </c>
      <c r="AZ90" s="60">
        <v>5959.51</v>
      </c>
      <c r="BA90" s="60">
        <v>6527.16</v>
      </c>
      <c r="BB90" s="60">
        <v>66439.56</v>
      </c>
      <c r="BC90" s="60">
        <v>10887.79</v>
      </c>
      <c r="BD90" s="60">
        <v>12387.66</v>
      </c>
      <c r="BE90" s="60">
        <v>12269.57</v>
      </c>
      <c r="BF90" s="60">
        <v>0</v>
      </c>
      <c r="BG90" s="60">
        <v>0</v>
      </c>
      <c r="BH90" s="60">
        <v>0</v>
      </c>
      <c r="BI90" s="60">
        <v>0</v>
      </c>
      <c r="BJ90" s="60">
        <v>0</v>
      </c>
      <c r="BK90" s="60">
        <v>133052.35999999999</v>
      </c>
      <c r="BL90" s="61">
        <v>363</v>
      </c>
      <c r="BM90" s="2" t="s">
        <v>1552</v>
      </c>
    </row>
    <row r="91" spans="1:65" s="1" customFormat="1" x14ac:dyDescent="0.2">
      <c r="A91" s="56" t="s">
        <v>127</v>
      </c>
      <c r="B91" s="56" t="s">
        <v>104</v>
      </c>
      <c r="C91" s="56" t="s">
        <v>128</v>
      </c>
      <c r="G91" s="56" t="s">
        <v>129</v>
      </c>
      <c r="H91" s="56" t="s">
        <v>130</v>
      </c>
      <c r="I91" s="56" t="s">
        <v>1015</v>
      </c>
      <c r="K91" s="56" t="s">
        <v>70</v>
      </c>
      <c r="L91" s="56" t="s">
        <v>131</v>
      </c>
      <c r="O91" s="56" t="s">
        <v>132</v>
      </c>
      <c r="Q91" s="56" t="s">
        <v>1018</v>
      </c>
      <c r="T91" s="56" t="s">
        <v>1660</v>
      </c>
      <c r="U91" s="56" t="s">
        <v>1660</v>
      </c>
      <c r="V91" s="56" t="s">
        <v>1663</v>
      </c>
      <c r="W91" s="58">
        <v>37394</v>
      </c>
      <c r="X91" s="59" t="s">
        <v>1664</v>
      </c>
      <c r="Y91" s="56" t="s">
        <v>1100</v>
      </c>
      <c r="Z91" s="56" t="s">
        <v>1101</v>
      </c>
      <c r="AA91" s="56" t="s">
        <v>76</v>
      </c>
      <c r="AB91" s="56" t="s">
        <v>102</v>
      </c>
      <c r="AC91" s="56" t="s">
        <v>103</v>
      </c>
      <c r="AE91" s="56" t="s">
        <v>1102</v>
      </c>
      <c r="AF91" s="56" t="s">
        <v>1103</v>
      </c>
      <c r="AG91" s="56" t="s">
        <v>73</v>
      </c>
      <c r="AH91" s="56" t="s">
        <v>1104</v>
      </c>
      <c r="AI91" s="56" t="s">
        <v>74</v>
      </c>
      <c r="AJ91" s="56" t="s">
        <v>79</v>
      </c>
      <c r="AK91" s="56" t="s">
        <v>1105</v>
      </c>
      <c r="AL91" s="56" t="s">
        <v>1105</v>
      </c>
      <c r="AN91" s="56" t="s">
        <v>75</v>
      </c>
      <c r="AO91" s="56" t="s">
        <v>3</v>
      </c>
      <c r="AP91" s="56" t="s">
        <v>3</v>
      </c>
      <c r="AQ91" s="56" t="s">
        <v>2</v>
      </c>
      <c r="AR91" s="60">
        <v>15.54</v>
      </c>
      <c r="AS91" s="60">
        <v>0</v>
      </c>
      <c r="AT91" s="58">
        <v>1</v>
      </c>
      <c r="AU91" s="58">
        <v>0</v>
      </c>
      <c r="AV91" s="60">
        <v>12089.83</v>
      </c>
      <c r="AW91" s="60">
        <v>12269.54</v>
      </c>
      <c r="AX91" s="60">
        <v>20.68</v>
      </c>
      <c r="AY91" s="60">
        <v>18581.11</v>
      </c>
      <c r="AZ91" s="60">
        <v>5959.51</v>
      </c>
      <c r="BA91" s="60">
        <v>6527.16</v>
      </c>
      <c r="BB91" s="60">
        <v>66439.56</v>
      </c>
      <c r="BC91" s="60">
        <v>10887.79</v>
      </c>
      <c r="BD91" s="60">
        <v>12387.66</v>
      </c>
      <c r="BE91" s="60">
        <v>12269.57</v>
      </c>
      <c r="BF91" s="60">
        <v>0</v>
      </c>
      <c r="BG91" s="60">
        <v>0</v>
      </c>
      <c r="BH91" s="60">
        <v>0</v>
      </c>
      <c r="BI91" s="60">
        <v>0</v>
      </c>
      <c r="BJ91" s="60">
        <v>0</v>
      </c>
      <c r="BK91" s="60">
        <v>133052.35999999999</v>
      </c>
      <c r="BL91" s="61">
        <v>363</v>
      </c>
      <c r="BM91" s="2" t="s">
        <v>1552</v>
      </c>
    </row>
    <row r="92" spans="1:65" s="1" customFormat="1" ht="22.5" x14ac:dyDescent="0.2">
      <c r="A92" s="56" t="s">
        <v>127</v>
      </c>
      <c r="B92" s="56" t="s">
        <v>104</v>
      </c>
      <c r="C92" s="56" t="s">
        <v>128</v>
      </c>
      <c r="G92" s="56" t="s">
        <v>129</v>
      </c>
      <c r="H92" s="56" t="s">
        <v>130</v>
      </c>
      <c r="I92" s="56" t="s">
        <v>1015</v>
      </c>
      <c r="K92" s="56" t="s">
        <v>70</v>
      </c>
      <c r="L92" s="56" t="s">
        <v>131</v>
      </c>
      <c r="O92" s="56" t="s">
        <v>132</v>
      </c>
      <c r="Q92" s="56" t="s">
        <v>1018</v>
      </c>
      <c r="T92" s="56" t="s">
        <v>1660</v>
      </c>
      <c r="U92" s="56" t="s">
        <v>1653</v>
      </c>
      <c r="V92" s="56" t="s">
        <v>112</v>
      </c>
      <c r="W92" s="58">
        <v>36331</v>
      </c>
      <c r="X92" s="59" t="s">
        <v>1665</v>
      </c>
      <c r="Y92" s="56" t="s">
        <v>140</v>
      </c>
      <c r="Z92" s="56" t="s">
        <v>141</v>
      </c>
      <c r="AA92" s="56" t="s">
        <v>142</v>
      </c>
      <c r="AB92" s="56" t="s">
        <v>143</v>
      </c>
      <c r="AC92" s="56" t="s">
        <v>144</v>
      </c>
      <c r="AE92" s="56" t="s">
        <v>145</v>
      </c>
      <c r="AF92" s="56" t="s">
        <v>114</v>
      </c>
      <c r="AG92" s="56" t="s">
        <v>115</v>
      </c>
      <c r="AH92" s="56" t="s">
        <v>146</v>
      </c>
      <c r="AI92" s="56" t="s">
        <v>74</v>
      </c>
      <c r="AJ92" s="56" t="s">
        <v>147</v>
      </c>
      <c r="AK92" s="56" t="s">
        <v>148</v>
      </c>
      <c r="AL92" s="56" t="s">
        <v>148</v>
      </c>
      <c r="AN92" s="56" t="s">
        <v>75</v>
      </c>
      <c r="AO92" s="56" t="s">
        <v>3</v>
      </c>
      <c r="AP92" s="56" t="s">
        <v>3</v>
      </c>
      <c r="AQ92" s="56" t="s">
        <v>2</v>
      </c>
      <c r="AR92" s="60">
        <v>0.88</v>
      </c>
      <c r="AS92" s="60">
        <v>0</v>
      </c>
      <c r="AT92" s="58">
        <v>1</v>
      </c>
      <c r="AU92" s="58">
        <v>0</v>
      </c>
      <c r="AV92" s="60">
        <v>12089.83</v>
      </c>
      <c r="AW92" s="60">
        <v>12269.54</v>
      </c>
      <c r="AX92" s="60">
        <v>1.17</v>
      </c>
      <c r="AY92" s="60">
        <v>18581.11</v>
      </c>
      <c r="AZ92" s="60">
        <v>5959.51</v>
      </c>
      <c r="BA92" s="60">
        <v>6527.16</v>
      </c>
      <c r="BB92" s="60">
        <v>66439.56</v>
      </c>
      <c r="BC92" s="60">
        <v>10887.79</v>
      </c>
      <c r="BD92" s="60">
        <v>12387.66</v>
      </c>
      <c r="BE92" s="60">
        <v>12269.57</v>
      </c>
      <c r="BF92" s="60">
        <v>0</v>
      </c>
      <c r="BG92" s="60">
        <v>0</v>
      </c>
      <c r="BH92" s="60">
        <v>0</v>
      </c>
      <c r="BI92" s="60">
        <v>0</v>
      </c>
      <c r="BJ92" s="60">
        <v>0</v>
      </c>
      <c r="BK92" s="60">
        <v>133052.35999999999</v>
      </c>
      <c r="BL92" s="61">
        <v>363</v>
      </c>
      <c r="BM92" s="2" t="s">
        <v>1552</v>
      </c>
    </row>
    <row r="93" spans="1:65" s="1" customFormat="1" x14ac:dyDescent="0.2">
      <c r="A93" s="56" t="s">
        <v>127</v>
      </c>
      <c r="B93" s="56" t="s">
        <v>104</v>
      </c>
      <c r="C93" s="56" t="s">
        <v>128</v>
      </c>
      <c r="G93" s="56" t="s">
        <v>129</v>
      </c>
      <c r="H93" s="56" t="s">
        <v>130</v>
      </c>
      <c r="I93" s="56" t="s">
        <v>1015</v>
      </c>
      <c r="K93" s="56" t="s">
        <v>70</v>
      </c>
      <c r="L93" s="56" t="s">
        <v>131</v>
      </c>
      <c r="O93" s="56" t="s">
        <v>132</v>
      </c>
      <c r="Q93" s="56" t="s">
        <v>1018</v>
      </c>
      <c r="T93" s="56" t="s">
        <v>1666</v>
      </c>
      <c r="U93" s="56" t="s">
        <v>1666</v>
      </c>
      <c r="V93" s="56" t="s">
        <v>1663</v>
      </c>
      <c r="W93" s="58">
        <v>41282</v>
      </c>
      <c r="X93" s="59" t="s">
        <v>1667</v>
      </c>
      <c r="Y93" s="56" t="s">
        <v>1100</v>
      </c>
      <c r="Z93" s="56" t="s">
        <v>1101</v>
      </c>
      <c r="AA93" s="56" t="s">
        <v>76</v>
      </c>
      <c r="AB93" s="56" t="s">
        <v>102</v>
      </c>
      <c r="AC93" s="56" t="s">
        <v>103</v>
      </c>
      <c r="AE93" s="56" t="s">
        <v>1102</v>
      </c>
      <c r="AF93" s="56" t="s">
        <v>1103</v>
      </c>
      <c r="AG93" s="56" t="s">
        <v>73</v>
      </c>
      <c r="AH93" s="56" t="s">
        <v>1104</v>
      </c>
      <c r="AI93" s="56" t="s">
        <v>74</v>
      </c>
      <c r="AJ93" s="56" t="s">
        <v>79</v>
      </c>
      <c r="AK93" s="56" t="s">
        <v>1105</v>
      </c>
      <c r="AL93" s="56" t="s">
        <v>1105</v>
      </c>
      <c r="AN93" s="56" t="s">
        <v>75</v>
      </c>
      <c r="AO93" s="56" t="s">
        <v>3</v>
      </c>
      <c r="AP93" s="56" t="s">
        <v>3</v>
      </c>
      <c r="AQ93" s="56" t="s">
        <v>2</v>
      </c>
      <c r="AR93" s="60">
        <v>0</v>
      </c>
      <c r="AS93" s="60">
        <v>-15.54</v>
      </c>
      <c r="AT93" s="58">
        <v>0</v>
      </c>
      <c r="AU93" s="58">
        <v>1</v>
      </c>
      <c r="AV93" s="60">
        <v>12089.83</v>
      </c>
      <c r="AW93" s="60">
        <v>12269.54</v>
      </c>
      <c r="AX93" s="60">
        <v>-20.68</v>
      </c>
      <c r="AY93" s="60">
        <v>18581.11</v>
      </c>
      <c r="AZ93" s="60">
        <v>5959.51</v>
      </c>
      <c r="BA93" s="60">
        <v>6527.16</v>
      </c>
      <c r="BB93" s="60">
        <v>66439.56</v>
      </c>
      <c r="BC93" s="60">
        <v>10887.79</v>
      </c>
      <c r="BD93" s="60">
        <v>12387.66</v>
      </c>
      <c r="BE93" s="60">
        <v>12269.57</v>
      </c>
      <c r="BF93" s="60">
        <v>0</v>
      </c>
      <c r="BG93" s="60">
        <v>0</v>
      </c>
      <c r="BH93" s="60">
        <v>0</v>
      </c>
      <c r="BI93" s="60">
        <v>0</v>
      </c>
      <c r="BJ93" s="60">
        <v>0</v>
      </c>
      <c r="BK93" s="60">
        <v>133052.35999999999</v>
      </c>
      <c r="BL93" s="61">
        <v>363</v>
      </c>
      <c r="BM93" s="2" t="s">
        <v>1552</v>
      </c>
    </row>
    <row r="94" spans="1:65" s="1" customFormat="1" ht="22.5" x14ac:dyDescent="0.2">
      <c r="A94" s="56" t="s">
        <v>127</v>
      </c>
      <c r="B94" s="56" t="s">
        <v>104</v>
      </c>
      <c r="C94" s="56" t="s">
        <v>128</v>
      </c>
      <c r="G94" s="56" t="s">
        <v>129</v>
      </c>
      <c r="H94" s="56" t="s">
        <v>130</v>
      </c>
      <c r="I94" s="56" t="s">
        <v>1015</v>
      </c>
      <c r="K94" s="56" t="s">
        <v>70</v>
      </c>
      <c r="L94" s="56" t="s">
        <v>131</v>
      </c>
      <c r="O94" s="56" t="s">
        <v>132</v>
      </c>
      <c r="Q94" s="56" t="s">
        <v>1017</v>
      </c>
      <c r="T94" s="56" t="s">
        <v>1666</v>
      </c>
      <c r="U94" s="56" t="s">
        <v>1666</v>
      </c>
      <c r="V94" s="56" t="s">
        <v>1668</v>
      </c>
      <c r="W94" s="58">
        <v>48933</v>
      </c>
      <c r="X94" s="59" t="s">
        <v>1669</v>
      </c>
      <c r="Y94" s="56" t="s">
        <v>1670</v>
      </c>
      <c r="Z94" s="56" t="s">
        <v>1671</v>
      </c>
      <c r="AA94" s="56" t="s">
        <v>142</v>
      </c>
      <c r="AB94" s="56" t="s">
        <v>143</v>
      </c>
      <c r="AC94" s="56" t="s">
        <v>144</v>
      </c>
      <c r="AE94" s="56" t="s">
        <v>1672</v>
      </c>
      <c r="AF94" s="56" t="s">
        <v>1673</v>
      </c>
      <c r="AG94" s="56" t="s">
        <v>1674</v>
      </c>
      <c r="AH94" s="56" t="s">
        <v>1675</v>
      </c>
      <c r="AI94" s="56" t="s">
        <v>81</v>
      </c>
      <c r="AJ94" s="56" t="s">
        <v>147</v>
      </c>
      <c r="AK94" s="56" t="s">
        <v>1676</v>
      </c>
      <c r="AL94" s="56" t="s">
        <v>1676</v>
      </c>
      <c r="AN94" s="56" t="s">
        <v>75</v>
      </c>
      <c r="AO94" s="56" t="s">
        <v>2</v>
      </c>
      <c r="AP94" s="56" t="s">
        <v>3</v>
      </c>
      <c r="AQ94" s="56" t="s">
        <v>2</v>
      </c>
      <c r="AR94" s="60">
        <v>18.71</v>
      </c>
      <c r="AS94" s="60">
        <v>0</v>
      </c>
      <c r="AT94" s="58">
        <v>1</v>
      </c>
      <c r="AU94" s="58">
        <v>0</v>
      </c>
      <c r="AV94" s="60">
        <v>12089.83</v>
      </c>
      <c r="AW94" s="60">
        <v>12269.54</v>
      </c>
      <c r="AX94" s="60">
        <v>18.399999999999999</v>
      </c>
      <c r="AY94" s="60">
        <v>18581.11</v>
      </c>
      <c r="AZ94" s="60">
        <v>5959.51</v>
      </c>
      <c r="BA94" s="60">
        <v>6527.16</v>
      </c>
      <c r="BB94" s="60">
        <v>66439.56</v>
      </c>
      <c r="BC94" s="60">
        <v>10887.79</v>
      </c>
      <c r="BD94" s="60">
        <v>12387.66</v>
      </c>
      <c r="BE94" s="60">
        <v>12269.57</v>
      </c>
      <c r="BF94" s="60">
        <v>0</v>
      </c>
      <c r="BG94" s="60">
        <v>0</v>
      </c>
      <c r="BH94" s="60">
        <v>0</v>
      </c>
      <c r="BI94" s="60">
        <v>0</v>
      </c>
      <c r="BJ94" s="60">
        <v>0</v>
      </c>
      <c r="BK94" s="60">
        <v>133052.35999999999</v>
      </c>
      <c r="BL94" s="61">
        <v>363</v>
      </c>
      <c r="BM94" s="2" t="s">
        <v>1552</v>
      </c>
    </row>
    <row r="95" spans="1:65" s="1" customFormat="1" ht="22.5" x14ac:dyDescent="0.2">
      <c r="A95" s="56" t="s">
        <v>127</v>
      </c>
      <c r="B95" s="56" t="s">
        <v>104</v>
      </c>
      <c r="C95" s="56" t="s">
        <v>128</v>
      </c>
      <c r="G95" s="56" t="s">
        <v>129</v>
      </c>
      <c r="H95" s="56" t="s">
        <v>130</v>
      </c>
      <c r="I95" s="56" t="s">
        <v>1015</v>
      </c>
      <c r="K95" s="56" t="s">
        <v>70</v>
      </c>
      <c r="L95" s="56" t="s">
        <v>131</v>
      </c>
      <c r="O95" s="56" t="s">
        <v>132</v>
      </c>
      <c r="Q95" s="56" t="s">
        <v>1017</v>
      </c>
      <c r="T95" s="56" t="s">
        <v>1666</v>
      </c>
      <c r="U95" s="56" t="s">
        <v>1666</v>
      </c>
      <c r="V95" s="56" t="s">
        <v>1668</v>
      </c>
      <c r="W95" s="58">
        <v>48932</v>
      </c>
      <c r="X95" s="59" t="s">
        <v>1677</v>
      </c>
      <c r="Y95" s="56" t="s">
        <v>1678</v>
      </c>
      <c r="Z95" s="56" t="s">
        <v>1679</v>
      </c>
      <c r="AA95" s="56" t="s">
        <v>142</v>
      </c>
      <c r="AB95" s="56" t="s">
        <v>143</v>
      </c>
      <c r="AC95" s="56" t="s">
        <v>144</v>
      </c>
      <c r="AE95" s="56" t="s">
        <v>1680</v>
      </c>
      <c r="AF95" s="56" t="s">
        <v>1681</v>
      </c>
      <c r="AG95" s="56" t="s">
        <v>123</v>
      </c>
      <c r="AH95" s="56" t="s">
        <v>1682</v>
      </c>
      <c r="AI95" s="56" t="s">
        <v>81</v>
      </c>
      <c r="AJ95" s="56" t="s">
        <v>147</v>
      </c>
      <c r="AK95" s="56" t="s">
        <v>1683</v>
      </c>
      <c r="AL95" s="56" t="s">
        <v>1683</v>
      </c>
      <c r="AN95" s="56" t="s">
        <v>75</v>
      </c>
      <c r="AO95" s="56" t="s">
        <v>2</v>
      </c>
      <c r="AP95" s="56" t="s">
        <v>3</v>
      </c>
      <c r="AQ95" s="56" t="s">
        <v>2</v>
      </c>
      <c r="AR95" s="60">
        <v>813.77</v>
      </c>
      <c r="AS95" s="60">
        <v>0</v>
      </c>
      <c r="AT95" s="58">
        <v>1</v>
      </c>
      <c r="AU95" s="58">
        <v>0</v>
      </c>
      <c r="AV95" s="60">
        <v>12089.83</v>
      </c>
      <c r="AW95" s="60">
        <v>12269.54</v>
      </c>
      <c r="AX95" s="60">
        <v>800</v>
      </c>
      <c r="AY95" s="60">
        <v>18581.11</v>
      </c>
      <c r="AZ95" s="60">
        <v>5959.51</v>
      </c>
      <c r="BA95" s="60">
        <v>6527.16</v>
      </c>
      <c r="BB95" s="60">
        <v>66439.56</v>
      </c>
      <c r="BC95" s="60">
        <v>10887.79</v>
      </c>
      <c r="BD95" s="60">
        <v>12387.66</v>
      </c>
      <c r="BE95" s="60">
        <v>12269.57</v>
      </c>
      <c r="BF95" s="60">
        <v>0</v>
      </c>
      <c r="BG95" s="60">
        <v>0</v>
      </c>
      <c r="BH95" s="60">
        <v>0</v>
      </c>
      <c r="BI95" s="60">
        <v>0</v>
      </c>
      <c r="BJ95" s="60">
        <v>0</v>
      </c>
      <c r="BK95" s="60">
        <v>133052.35999999999</v>
      </c>
      <c r="BL95" s="61">
        <v>363</v>
      </c>
      <c r="BM95" s="2" t="s">
        <v>1552</v>
      </c>
    </row>
    <row r="96" spans="1:65" s="1" customFormat="1" ht="22.5" x14ac:dyDescent="0.2">
      <c r="A96" s="56" t="s">
        <v>127</v>
      </c>
      <c r="B96" s="56" t="s">
        <v>104</v>
      </c>
      <c r="C96" s="56" t="s">
        <v>128</v>
      </c>
      <c r="G96" s="56" t="s">
        <v>129</v>
      </c>
      <c r="H96" s="56" t="s">
        <v>130</v>
      </c>
      <c r="I96" s="56" t="s">
        <v>1015</v>
      </c>
      <c r="K96" s="56" t="s">
        <v>70</v>
      </c>
      <c r="L96" s="56" t="s">
        <v>131</v>
      </c>
      <c r="O96" s="56" t="s">
        <v>132</v>
      </c>
      <c r="Q96" s="56" t="s">
        <v>1018</v>
      </c>
      <c r="T96" s="56" t="s">
        <v>1684</v>
      </c>
      <c r="U96" s="56" t="s">
        <v>1666</v>
      </c>
      <c r="V96" s="56" t="s">
        <v>931</v>
      </c>
      <c r="W96" s="58">
        <v>30684</v>
      </c>
      <c r="X96" s="59" t="s">
        <v>1685</v>
      </c>
      <c r="Y96" s="56" t="s">
        <v>933</v>
      </c>
      <c r="Z96" s="56" t="s">
        <v>934</v>
      </c>
      <c r="AA96" s="56" t="s">
        <v>142</v>
      </c>
      <c r="AB96" s="56" t="s">
        <v>143</v>
      </c>
      <c r="AC96" s="56" t="s">
        <v>144</v>
      </c>
      <c r="AE96" s="56" t="s">
        <v>935</v>
      </c>
      <c r="AF96" s="56" t="s">
        <v>779</v>
      </c>
      <c r="AG96" s="56" t="s">
        <v>73</v>
      </c>
      <c r="AH96" s="56" t="s">
        <v>936</v>
      </c>
      <c r="AI96" s="56" t="s">
        <v>74</v>
      </c>
      <c r="AJ96" s="56" t="s">
        <v>147</v>
      </c>
      <c r="AK96" s="56" t="s">
        <v>937</v>
      </c>
      <c r="AL96" s="56" t="s">
        <v>937</v>
      </c>
      <c r="AN96" s="56" t="s">
        <v>75</v>
      </c>
      <c r="AO96" s="56" t="s">
        <v>3</v>
      </c>
      <c r="AP96" s="56" t="s">
        <v>3</v>
      </c>
      <c r="AQ96" s="56" t="s">
        <v>2</v>
      </c>
      <c r="AR96" s="60">
        <v>397.39</v>
      </c>
      <c r="AS96" s="60">
        <v>0</v>
      </c>
      <c r="AT96" s="58">
        <v>1</v>
      </c>
      <c r="AU96" s="58">
        <v>0</v>
      </c>
      <c r="AV96" s="60">
        <v>12089.83</v>
      </c>
      <c r="AW96" s="60">
        <v>12269.54</v>
      </c>
      <c r="AX96" s="60">
        <v>528.89</v>
      </c>
      <c r="AY96" s="60">
        <v>18581.11</v>
      </c>
      <c r="AZ96" s="60">
        <v>5959.51</v>
      </c>
      <c r="BA96" s="60">
        <v>6527.16</v>
      </c>
      <c r="BB96" s="60">
        <v>66439.56</v>
      </c>
      <c r="BC96" s="60">
        <v>10887.79</v>
      </c>
      <c r="BD96" s="60">
        <v>12387.66</v>
      </c>
      <c r="BE96" s="60">
        <v>12269.57</v>
      </c>
      <c r="BF96" s="60">
        <v>0</v>
      </c>
      <c r="BG96" s="60">
        <v>0</v>
      </c>
      <c r="BH96" s="60">
        <v>0</v>
      </c>
      <c r="BI96" s="60">
        <v>0</v>
      </c>
      <c r="BJ96" s="60">
        <v>0</v>
      </c>
      <c r="BK96" s="60">
        <v>133052.35999999999</v>
      </c>
      <c r="BL96" s="61">
        <v>363</v>
      </c>
      <c r="BM96" s="2" t="s">
        <v>1552</v>
      </c>
    </row>
    <row r="97" spans="1:65" s="1" customFormat="1" x14ac:dyDescent="0.2">
      <c r="A97" s="56" t="s">
        <v>127</v>
      </c>
      <c r="B97" s="56" t="s">
        <v>104</v>
      </c>
      <c r="C97" s="56" t="s">
        <v>128</v>
      </c>
      <c r="G97" s="56" t="s">
        <v>129</v>
      </c>
      <c r="H97" s="56" t="s">
        <v>130</v>
      </c>
      <c r="I97" s="56" t="s">
        <v>1015</v>
      </c>
      <c r="K97" s="56" t="s">
        <v>70</v>
      </c>
      <c r="L97" s="56" t="s">
        <v>131</v>
      </c>
      <c r="O97" s="56" t="s">
        <v>132</v>
      </c>
      <c r="Q97" s="56" t="s">
        <v>1018</v>
      </c>
      <c r="T97" s="56" t="s">
        <v>1686</v>
      </c>
      <c r="U97" s="56" t="s">
        <v>1687</v>
      </c>
      <c r="V97" s="56" t="s">
        <v>1688</v>
      </c>
      <c r="W97" s="58">
        <v>31776</v>
      </c>
      <c r="X97" s="59" t="s">
        <v>1689</v>
      </c>
      <c r="Y97" s="56" t="s">
        <v>1690</v>
      </c>
      <c r="Z97" s="56" t="s">
        <v>1691</v>
      </c>
      <c r="AA97" s="56" t="s">
        <v>787</v>
      </c>
      <c r="AB97" s="56" t="s">
        <v>1692</v>
      </c>
      <c r="AC97" s="56" t="s">
        <v>192</v>
      </c>
      <c r="AE97" s="56" t="s">
        <v>1693</v>
      </c>
      <c r="AF97" s="56" t="s">
        <v>96</v>
      </c>
      <c r="AG97" s="56" t="s">
        <v>73</v>
      </c>
      <c r="AH97" s="56" t="s">
        <v>1694</v>
      </c>
      <c r="AI97" s="56" t="s">
        <v>74</v>
      </c>
      <c r="AJ97" s="56" t="s">
        <v>177</v>
      </c>
      <c r="AK97" s="56" t="s">
        <v>1690</v>
      </c>
      <c r="AL97" s="56" t="s">
        <v>1690</v>
      </c>
      <c r="AN97" s="56" t="s">
        <v>75</v>
      </c>
      <c r="AO97" s="56" t="s">
        <v>3</v>
      </c>
      <c r="AP97" s="56" t="s">
        <v>3</v>
      </c>
      <c r="AQ97" s="56" t="s">
        <v>2</v>
      </c>
      <c r="AR97" s="60">
        <v>1890.24</v>
      </c>
      <c r="AS97" s="60">
        <v>0</v>
      </c>
      <c r="AT97" s="58">
        <v>1</v>
      </c>
      <c r="AU97" s="58">
        <v>0</v>
      </c>
      <c r="AV97" s="60">
        <v>12089.83</v>
      </c>
      <c r="AW97" s="60">
        <v>12269.54</v>
      </c>
      <c r="AX97" s="60">
        <v>2515.7199999999998</v>
      </c>
      <c r="AY97" s="60">
        <v>18581.11</v>
      </c>
      <c r="AZ97" s="60">
        <v>5959.51</v>
      </c>
      <c r="BA97" s="60">
        <v>6527.16</v>
      </c>
      <c r="BB97" s="60">
        <v>66439.56</v>
      </c>
      <c r="BC97" s="60">
        <v>10887.79</v>
      </c>
      <c r="BD97" s="60">
        <v>12387.66</v>
      </c>
      <c r="BE97" s="60">
        <v>12269.57</v>
      </c>
      <c r="BF97" s="60">
        <v>0</v>
      </c>
      <c r="BG97" s="60">
        <v>0</v>
      </c>
      <c r="BH97" s="60">
        <v>0</v>
      </c>
      <c r="BI97" s="60">
        <v>0</v>
      </c>
      <c r="BJ97" s="60">
        <v>0</v>
      </c>
      <c r="BK97" s="60">
        <v>133052.35999999999</v>
      </c>
      <c r="BL97" s="61">
        <v>363</v>
      </c>
      <c r="BM97" s="2" t="s">
        <v>1552</v>
      </c>
    </row>
    <row r="98" spans="1:65" s="1" customFormat="1" x14ac:dyDescent="0.2">
      <c r="A98" s="56" t="s">
        <v>127</v>
      </c>
      <c r="B98" s="56" t="s">
        <v>104</v>
      </c>
      <c r="C98" s="56" t="s">
        <v>128</v>
      </c>
      <c r="G98" s="56" t="s">
        <v>129</v>
      </c>
      <c r="H98" s="56" t="s">
        <v>130</v>
      </c>
      <c r="I98" s="56" t="s">
        <v>1015</v>
      </c>
      <c r="K98" s="56" t="s">
        <v>70</v>
      </c>
      <c r="L98" s="56" t="s">
        <v>131</v>
      </c>
      <c r="O98" s="56" t="s">
        <v>132</v>
      </c>
      <c r="Q98" s="56" t="s">
        <v>1018</v>
      </c>
      <c r="T98" s="56" t="s">
        <v>1686</v>
      </c>
      <c r="U98" s="56" t="s">
        <v>1686</v>
      </c>
      <c r="V98" s="56" t="s">
        <v>1695</v>
      </c>
      <c r="W98" s="58">
        <v>34687</v>
      </c>
      <c r="X98" s="59" t="s">
        <v>1696</v>
      </c>
      <c r="Y98" s="56" t="s">
        <v>1697</v>
      </c>
      <c r="Z98" s="56" t="s">
        <v>1698</v>
      </c>
      <c r="AA98" s="56" t="s">
        <v>94</v>
      </c>
      <c r="AB98" s="56" t="s">
        <v>1030</v>
      </c>
      <c r="AC98" s="56" t="s">
        <v>95</v>
      </c>
      <c r="AE98" s="56" t="s">
        <v>1699</v>
      </c>
      <c r="AF98" s="56" t="s">
        <v>96</v>
      </c>
      <c r="AG98" s="56" t="s">
        <v>73</v>
      </c>
      <c r="AH98" s="56" t="s">
        <v>1700</v>
      </c>
      <c r="AI98" s="56" t="s">
        <v>74</v>
      </c>
      <c r="AJ98" s="56" t="s">
        <v>97</v>
      </c>
      <c r="AK98" s="56" t="s">
        <v>1701</v>
      </c>
      <c r="AL98" s="56" t="s">
        <v>1701</v>
      </c>
      <c r="AN98" s="56" t="s">
        <v>75</v>
      </c>
      <c r="AO98" s="56" t="s">
        <v>3</v>
      </c>
      <c r="AP98" s="56" t="s">
        <v>3</v>
      </c>
      <c r="AQ98" s="56" t="s">
        <v>2</v>
      </c>
      <c r="AR98" s="60">
        <v>1083.46</v>
      </c>
      <c r="AS98" s="60">
        <v>0</v>
      </c>
      <c r="AT98" s="58">
        <v>1</v>
      </c>
      <c r="AU98" s="58">
        <v>0</v>
      </c>
      <c r="AV98" s="60">
        <v>12089.83</v>
      </c>
      <c r="AW98" s="60">
        <v>12269.54</v>
      </c>
      <c r="AX98" s="60">
        <v>1441.98</v>
      </c>
      <c r="AY98" s="60">
        <v>18581.11</v>
      </c>
      <c r="AZ98" s="60">
        <v>5959.51</v>
      </c>
      <c r="BA98" s="60">
        <v>6527.16</v>
      </c>
      <c r="BB98" s="60">
        <v>66439.56</v>
      </c>
      <c r="BC98" s="60">
        <v>10887.79</v>
      </c>
      <c r="BD98" s="60">
        <v>12387.66</v>
      </c>
      <c r="BE98" s="60">
        <v>12269.57</v>
      </c>
      <c r="BF98" s="60">
        <v>0</v>
      </c>
      <c r="BG98" s="60">
        <v>0</v>
      </c>
      <c r="BH98" s="60">
        <v>0</v>
      </c>
      <c r="BI98" s="60">
        <v>0</v>
      </c>
      <c r="BJ98" s="60">
        <v>0</v>
      </c>
      <c r="BK98" s="60">
        <v>133052.35999999999</v>
      </c>
      <c r="BL98" s="61">
        <v>363</v>
      </c>
      <c r="BM98" s="2" t="s">
        <v>1552</v>
      </c>
    </row>
    <row r="99" spans="1:65" s="1" customFormat="1" x14ac:dyDescent="0.2">
      <c r="A99" s="56" t="s">
        <v>127</v>
      </c>
      <c r="B99" s="56" t="s">
        <v>104</v>
      </c>
      <c r="C99" s="56" t="s">
        <v>128</v>
      </c>
      <c r="G99" s="56" t="s">
        <v>129</v>
      </c>
      <c r="H99" s="56" t="s">
        <v>130</v>
      </c>
      <c r="I99" s="56" t="s">
        <v>1015</v>
      </c>
      <c r="K99" s="56" t="s">
        <v>70</v>
      </c>
      <c r="L99" s="56" t="s">
        <v>131</v>
      </c>
      <c r="O99" s="56" t="s">
        <v>132</v>
      </c>
      <c r="Q99" s="56" t="s">
        <v>1018</v>
      </c>
      <c r="T99" s="56" t="s">
        <v>1686</v>
      </c>
      <c r="U99" s="56" t="s">
        <v>1687</v>
      </c>
      <c r="V99" s="56" t="s">
        <v>1190</v>
      </c>
      <c r="W99" s="58">
        <v>32299</v>
      </c>
      <c r="X99" s="59" t="s">
        <v>1702</v>
      </c>
      <c r="Y99" s="56" t="s">
        <v>1192</v>
      </c>
      <c r="Z99" s="56" t="s">
        <v>1193</v>
      </c>
      <c r="AA99" s="56" t="s">
        <v>119</v>
      </c>
      <c r="AB99" s="56" t="s">
        <v>173</v>
      </c>
      <c r="AC99" s="56" t="s">
        <v>174</v>
      </c>
      <c r="AE99" s="56" t="s">
        <v>1194</v>
      </c>
      <c r="AF99" s="56" t="s">
        <v>114</v>
      </c>
      <c r="AG99" s="56" t="s">
        <v>115</v>
      </c>
      <c r="AH99" s="56" t="s">
        <v>1195</v>
      </c>
      <c r="AI99" s="56" t="s">
        <v>74</v>
      </c>
      <c r="AJ99" s="56" t="s">
        <v>79</v>
      </c>
      <c r="AK99" s="56" t="s">
        <v>1196</v>
      </c>
      <c r="AL99" s="56" t="s">
        <v>1196</v>
      </c>
      <c r="AN99" s="56" t="s">
        <v>75</v>
      </c>
      <c r="AO99" s="56" t="s">
        <v>3</v>
      </c>
      <c r="AP99" s="56" t="s">
        <v>3</v>
      </c>
      <c r="AQ99" s="56" t="s">
        <v>2</v>
      </c>
      <c r="AR99" s="60">
        <v>96.88</v>
      </c>
      <c r="AS99" s="60">
        <v>0</v>
      </c>
      <c r="AT99" s="58">
        <v>1</v>
      </c>
      <c r="AU99" s="58">
        <v>0</v>
      </c>
      <c r="AV99" s="60">
        <v>12089.83</v>
      </c>
      <c r="AW99" s="60">
        <v>12269.54</v>
      </c>
      <c r="AX99" s="60">
        <v>128.94</v>
      </c>
      <c r="AY99" s="60">
        <v>18581.11</v>
      </c>
      <c r="AZ99" s="60">
        <v>5959.51</v>
      </c>
      <c r="BA99" s="60">
        <v>6527.16</v>
      </c>
      <c r="BB99" s="60">
        <v>66439.56</v>
      </c>
      <c r="BC99" s="60">
        <v>10887.79</v>
      </c>
      <c r="BD99" s="60">
        <v>12387.66</v>
      </c>
      <c r="BE99" s="60">
        <v>12269.57</v>
      </c>
      <c r="BF99" s="60">
        <v>0</v>
      </c>
      <c r="BG99" s="60">
        <v>0</v>
      </c>
      <c r="BH99" s="60">
        <v>0</v>
      </c>
      <c r="BI99" s="60">
        <v>0</v>
      </c>
      <c r="BJ99" s="60">
        <v>0</v>
      </c>
      <c r="BK99" s="60">
        <v>133052.35999999999</v>
      </c>
      <c r="BL99" s="61">
        <v>363</v>
      </c>
      <c r="BM99" s="2" t="s">
        <v>1552</v>
      </c>
    </row>
    <row r="100" spans="1:65" s="1" customFormat="1" ht="22.5" x14ac:dyDescent="0.2">
      <c r="A100" s="56" t="s">
        <v>127</v>
      </c>
      <c r="B100" s="56" t="s">
        <v>104</v>
      </c>
      <c r="C100" s="56" t="s">
        <v>128</v>
      </c>
      <c r="G100" s="56" t="s">
        <v>129</v>
      </c>
      <c r="H100" s="56" t="s">
        <v>130</v>
      </c>
      <c r="I100" s="56" t="s">
        <v>1015</v>
      </c>
      <c r="K100" s="56" t="s">
        <v>70</v>
      </c>
      <c r="L100" s="56" t="s">
        <v>131</v>
      </c>
      <c r="O100" s="56" t="s">
        <v>132</v>
      </c>
      <c r="Q100" s="56" t="s">
        <v>1017</v>
      </c>
      <c r="T100" s="56" t="s">
        <v>1703</v>
      </c>
      <c r="U100" s="56" t="s">
        <v>1686</v>
      </c>
      <c r="V100" s="56" t="s">
        <v>1704</v>
      </c>
      <c r="W100" s="58">
        <v>46109</v>
      </c>
      <c r="X100" s="59" t="s">
        <v>1705</v>
      </c>
      <c r="Y100" s="56" t="s">
        <v>1706</v>
      </c>
      <c r="Z100" s="56" t="s">
        <v>1707</v>
      </c>
      <c r="AA100" s="56" t="s">
        <v>980</v>
      </c>
      <c r="AB100" s="56" t="s">
        <v>1708</v>
      </c>
      <c r="AC100" s="56" t="s">
        <v>80</v>
      </c>
      <c r="AE100" s="56" t="s">
        <v>1709</v>
      </c>
      <c r="AF100" s="56" t="s">
        <v>1710</v>
      </c>
      <c r="AH100" s="56" t="s">
        <v>1711</v>
      </c>
      <c r="AI100" s="56" t="s">
        <v>1712</v>
      </c>
      <c r="AJ100" s="56" t="s">
        <v>836</v>
      </c>
      <c r="AK100" s="56" t="s">
        <v>1713</v>
      </c>
      <c r="AL100" s="56" t="s">
        <v>1713</v>
      </c>
      <c r="AN100" s="56" t="s">
        <v>75</v>
      </c>
      <c r="AO100" s="56" t="s">
        <v>1714</v>
      </c>
      <c r="AP100" s="56" t="s">
        <v>3</v>
      </c>
      <c r="AQ100" s="56" t="s">
        <v>2</v>
      </c>
      <c r="AR100" s="60">
        <v>27.94</v>
      </c>
      <c r="AS100" s="60">
        <v>0</v>
      </c>
      <c r="AT100" s="58">
        <v>1</v>
      </c>
      <c r="AU100" s="58">
        <v>0</v>
      </c>
      <c r="AV100" s="60">
        <v>12089.83</v>
      </c>
      <c r="AW100" s="60">
        <v>12269.54</v>
      </c>
      <c r="AX100" s="60">
        <v>520</v>
      </c>
      <c r="AY100" s="60">
        <v>18581.11</v>
      </c>
      <c r="AZ100" s="60">
        <v>5959.51</v>
      </c>
      <c r="BA100" s="60">
        <v>6527.16</v>
      </c>
      <c r="BB100" s="60">
        <v>66439.56</v>
      </c>
      <c r="BC100" s="60">
        <v>10887.79</v>
      </c>
      <c r="BD100" s="60">
        <v>12387.66</v>
      </c>
      <c r="BE100" s="60">
        <v>12269.57</v>
      </c>
      <c r="BF100" s="60">
        <v>0</v>
      </c>
      <c r="BG100" s="60">
        <v>0</v>
      </c>
      <c r="BH100" s="60">
        <v>0</v>
      </c>
      <c r="BI100" s="60">
        <v>0</v>
      </c>
      <c r="BJ100" s="60">
        <v>0</v>
      </c>
      <c r="BK100" s="60">
        <v>133052.35999999999</v>
      </c>
      <c r="BL100" s="61">
        <v>363</v>
      </c>
      <c r="BM100" s="2" t="s">
        <v>1552</v>
      </c>
    </row>
    <row r="101" spans="1:65" s="1" customFormat="1" x14ac:dyDescent="0.2">
      <c r="A101" s="56" t="s">
        <v>127</v>
      </c>
      <c r="B101" s="56" t="s">
        <v>104</v>
      </c>
      <c r="C101" s="56" t="s">
        <v>128</v>
      </c>
      <c r="G101" s="56" t="s">
        <v>129</v>
      </c>
      <c r="H101" s="56" t="s">
        <v>130</v>
      </c>
      <c r="I101" s="56" t="s">
        <v>1015</v>
      </c>
      <c r="K101" s="56" t="s">
        <v>70</v>
      </c>
      <c r="L101" s="56" t="s">
        <v>131</v>
      </c>
      <c r="O101" s="56" t="s">
        <v>132</v>
      </c>
      <c r="Q101" s="56" t="s">
        <v>1017</v>
      </c>
      <c r="T101" s="56" t="s">
        <v>1715</v>
      </c>
      <c r="U101" s="56" t="s">
        <v>1703</v>
      </c>
      <c r="V101" s="56" t="s">
        <v>1716</v>
      </c>
      <c r="W101" s="58">
        <v>39660</v>
      </c>
      <c r="X101" s="59" t="s">
        <v>1717</v>
      </c>
      <c r="Y101" s="56" t="s">
        <v>1718</v>
      </c>
      <c r="Z101" s="56" t="s">
        <v>1719</v>
      </c>
      <c r="AA101" s="56" t="s">
        <v>180</v>
      </c>
      <c r="AB101" s="56" t="s">
        <v>181</v>
      </c>
      <c r="AC101" s="56" t="s">
        <v>182</v>
      </c>
      <c r="AE101" s="56" t="s">
        <v>1720</v>
      </c>
      <c r="AF101" s="56" t="s">
        <v>1721</v>
      </c>
      <c r="AH101" s="56" t="s">
        <v>1722</v>
      </c>
      <c r="AI101" s="56" t="s">
        <v>1712</v>
      </c>
      <c r="AJ101" s="56" t="s">
        <v>183</v>
      </c>
      <c r="AK101" s="56" t="s">
        <v>109</v>
      </c>
      <c r="AL101" s="56" t="s">
        <v>110</v>
      </c>
      <c r="AN101" s="56" t="s">
        <v>75</v>
      </c>
      <c r="AO101" s="56" t="s">
        <v>1714</v>
      </c>
      <c r="AP101" s="56" t="s">
        <v>3</v>
      </c>
      <c r="AQ101" s="56" t="s">
        <v>2</v>
      </c>
      <c r="AR101" s="60">
        <v>18.38</v>
      </c>
      <c r="AS101" s="60">
        <v>0</v>
      </c>
      <c r="AT101" s="58">
        <v>1</v>
      </c>
      <c r="AU101" s="58">
        <v>0</v>
      </c>
      <c r="AV101" s="60">
        <v>12089.83</v>
      </c>
      <c r="AW101" s="60">
        <v>12269.54</v>
      </c>
      <c r="AX101" s="60">
        <v>342.13</v>
      </c>
      <c r="AY101" s="60">
        <v>18581.11</v>
      </c>
      <c r="AZ101" s="60">
        <v>5959.51</v>
      </c>
      <c r="BA101" s="60">
        <v>6527.16</v>
      </c>
      <c r="BB101" s="60">
        <v>66439.56</v>
      </c>
      <c r="BC101" s="60">
        <v>10887.79</v>
      </c>
      <c r="BD101" s="60">
        <v>12387.66</v>
      </c>
      <c r="BE101" s="60">
        <v>12269.57</v>
      </c>
      <c r="BF101" s="60">
        <v>0</v>
      </c>
      <c r="BG101" s="60">
        <v>0</v>
      </c>
      <c r="BH101" s="60">
        <v>0</v>
      </c>
      <c r="BI101" s="60">
        <v>0</v>
      </c>
      <c r="BJ101" s="60">
        <v>0</v>
      </c>
      <c r="BK101" s="60">
        <v>133052.35999999999</v>
      </c>
      <c r="BL101" s="61">
        <v>363</v>
      </c>
      <c r="BM101" s="2" t="s">
        <v>1552</v>
      </c>
    </row>
    <row r="102" spans="1:65" s="1" customFormat="1" x14ac:dyDescent="0.2">
      <c r="A102" s="56" t="s">
        <v>127</v>
      </c>
      <c r="B102" s="56" t="s">
        <v>104</v>
      </c>
      <c r="C102" s="56" t="s">
        <v>128</v>
      </c>
      <c r="G102" s="56" t="s">
        <v>129</v>
      </c>
      <c r="H102" s="56" t="s">
        <v>130</v>
      </c>
      <c r="I102" s="56" t="s">
        <v>1015</v>
      </c>
      <c r="K102" s="56" t="s">
        <v>70</v>
      </c>
      <c r="L102" s="56" t="s">
        <v>131</v>
      </c>
      <c r="O102" s="56" t="s">
        <v>132</v>
      </c>
      <c r="Q102" s="56" t="s">
        <v>1017</v>
      </c>
      <c r="T102" s="56" t="s">
        <v>1715</v>
      </c>
      <c r="U102" s="56" t="s">
        <v>1703</v>
      </c>
      <c r="V102" s="56" t="s">
        <v>1723</v>
      </c>
      <c r="W102" s="58">
        <v>39662</v>
      </c>
      <c r="X102" s="59" t="s">
        <v>1724</v>
      </c>
      <c r="Y102" s="56" t="s">
        <v>1718</v>
      </c>
      <c r="Z102" s="56" t="s">
        <v>1719</v>
      </c>
      <c r="AA102" s="56" t="s">
        <v>180</v>
      </c>
      <c r="AB102" s="56" t="s">
        <v>181</v>
      </c>
      <c r="AC102" s="56" t="s">
        <v>182</v>
      </c>
      <c r="AE102" s="56" t="s">
        <v>1720</v>
      </c>
      <c r="AF102" s="56" t="s">
        <v>1721</v>
      </c>
      <c r="AH102" s="56" t="s">
        <v>1722</v>
      </c>
      <c r="AI102" s="56" t="s">
        <v>1712</v>
      </c>
      <c r="AJ102" s="56" t="s">
        <v>183</v>
      </c>
      <c r="AK102" s="56" t="s">
        <v>109</v>
      </c>
      <c r="AL102" s="56" t="s">
        <v>110</v>
      </c>
      <c r="AN102" s="56" t="s">
        <v>75</v>
      </c>
      <c r="AO102" s="56" t="s">
        <v>1714</v>
      </c>
      <c r="AP102" s="56" t="s">
        <v>3</v>
      </c>
      <c r="AQ102" s="56" t="s">
        <v>2</v>
      </c>
      <c r="AR102" s="60">
        <v>2.84</v>
      </c>
      <c r="AS102" s="60">
        <v>0</v>
      </c>
      <c r="AT102" s="58">
        <v>1</v>
      </c>
      <c r="AU102" s="58">
        <v>0</v>
      </c>
      <c r="AV102" s="60">
        <v>12089.83</v>
      </c>
      <c r="AW102" s="60">
        <v>12269.54</v>
      </c>
      <c r="AX102" s="60">
        <v>53</v>
      </c>
      <c r="AY102" s="60">
        <v>18581.11</v>
      </c>
      <c r="AZ102" s="60">
        <v>5959.51</v>
      </c>
      <c r="BA102" s="60">
        <v>6527.16</v>
      </c>
      <c r="BB102" s="60">
        <v>66439.56</v>
      </c>
      <c r="BC102" s="60">
        <v>10887.79</v>
      </c>
      <c r="BD102" s="60">
        <v>12387.66</v>
      </c>
      <c r="BE102" s="60">
        <v>12269.57</v>
      </c>
      <c r="BF102" s="60">
        <v>0</v>
      </c>
      <c r="BG102" s="60">
        <v>0</v>
      </c>
      <c r="BH102" s="60">
        <v>0</v>
      </c>
      <c r="BI102" s="60">
        <v>0</v>
      </c>
      <c r="BJ102" s="60">
        <v>0</v>
      </c>
      <c r="BK102" s="60">
        <v>133052.35999999999</v>
      </c>
      <c r="BL102" s="61">
        <v>363</v>
      </c>
      <c r="BM102" s="2" t="s">
        <v>1552</v>
      </c>
    </row>
    <row r="103" spans="1:65" s="1" customFormat="1" x14ac:dyDescent="0.2">
      <c r="A103" s="56" t="s">
        <v>127</v>
      </c>
      <c r="B103" s="56" t="s">
        <v>104</v>
      </c>
      <c r="C103" s="56" t="s">
        <v>128</v>
      </c>
      <c r="G103" s="56" t="s">
        <v>129</v>
      </c>
      <c r="H103" s="56" t="s">
        <v>130</v>
      </c>
      <c r="I103" s="56" t="s">
        <v>1015</v>
      </c>
      <c r="K103" s="56" t="s">
        <v>70</v>
      </c>
      <c r="L103" s="56" t="s">
        <v>131</v>
      </c>
      <c r="O103" s="56" t="s">
        <v>132</v>
      </c>
      <c r="Q103" s="56" t="s">
        <v>1018</v>
      </c>
      <c r="T103" s="56" t="s">
        <v>1715</v>
      </c>
      <c r="U103" s="56" t="s">
        <v>1703</v>
      </c>
      <c r="V103" s="56" t="s">
        <v>789</v>
      </c>
      <c r="W103" s="58">
        <v>44271</v>
      </c>
      <c r="X103" s="59" t="s">
        <v>1725</v>
      </c>
      <c r="Y103" s="56" t="s">
        <v>790</v>
      </c>
      <c r="Z103" s="56" t="s">
        <v>791</v>
      </c>
      <c r="AA103" s="56" t="s">
        <v>119</v>
      </c>
      <c r="AB103" s="56" t="s">
        <v>173</v>
      </c>
      <c r="AC103" s="56" t="s">
        <v>174</v>
      </c>
      <c r="AE103" s="56" t="s">
        <v>792</v>
      </c>
      <c r="AF103" s="56" t="s">
        <v>114</v>
      </c>
      <c r="AG103" s="56" t="s">
        <v>115</v>
      </c>
      <c r="AH103" s="56" t="s">
        <v>793</v>
      </c>
      <c r="AI103" s="56" t="s">
        <v>74</v>
      </c>
      <c r="AJ103" s="56" t="s">
        <v>79</v>
      </c>
      <c r="AK103" s="56" t="s">
        <v>794</v>
      </c>
      <c r="AL103" s="56" t="s">
        <v>794</v>
      </c>
      <c r="AN103" s="56" t="s">
        <v>75</v>
      </c>
      <c r="AO103" s="56" t="s">
        <v>3</v>
      </c>
      <c r="AP103" s="56" t="s">
        <v>3</v>
      </c>
      <c r="AQ103" s="56" t="s">
        <v>2</v>
      </c>
      <c r="AR103" s="60">
        <v>54.26</v>
      </c>
      <c r="AS103" s="60">
        <v>0</v>
      </c>
      <c r="AT103" s="58">
        <v>1</v>
      </c>
      <c r="AU103" s="58">
        <v>0</v>
      </c>
      <c r="AV103" s="60">
        <v>12089.83</v>
      </c>
      <c r="AW103" s="60">
        <v>12269.54</v>
      </c>
      <c r="AX103" s="60">
        <v>72.209999999999994</v>
      </c>
      <c r="AY103" s="60">
        <v>18581.11</v>
      </c>
      <c r="AZ103" s="60">
        <v>5959.51</v>
      </c>
      <c r="BA103" s="60">
        <v>6527.16</v>
      </c>
      <c r="BB103" s="60">
        <v>66439.56</v>
      </c>
      <c r="BC103" s="60">
        <v>10887.79</v>
      </c>
      <c r="BD103" s="60">
        <v>12387.66</v>
      </c>
      <c r="BE103" s="60">
        <v>12269.57</v>
      </c>
      <c r="BF103" s="60">
        <v>0</v>
      </c>
      <c r="BG103" s="60">
        <v>0</v>
      </c>
      <c r="BH103" s="60">
        <v>0</v>
      </c>
      <c r="BI103" s="60">
        <v>0</v>
      </c>
      <c r="BJ103" s="60">
        <v>0</v>
      </c>
      <c r="BK103" s="60">
        <v>133052.35999999999</v>
      </c>
      <c r="BL103" s="61">
        <v>363</v>
      </c>
      <c r="BM103" s="2" t="s">
        <v>1552</v>
      </c>
    </row>
    <row r="104" spans="1:65" s="1" customFormat="1" x14ac:dyDescent="0.2">
      <c r="A104" s="56" t="s">
        <v>127</v>
      </c>
      <c r="B104" s="56" t="s">
        <v>104</v>
      </c>
      <c r="C104" s="56" t="s">
        <v>128</v>
      </c>
      <c r="G104" s="56" t="s">
        <v>129</v>
      </c>
      <c r="H104" s="56" t="s">
        <v>130</v>
      </c>
      <c r="I104" s="56" t="s">
        <v>1015</v>
      </c>
      <c r="K104" s="56" t="s">
        <v>70</v>
      </c>
      <c r="L104" s="56" t="s">
        <v>131</v>
      </c>
      <c r="O104" s="56" t="s">
        <v>132</v>
      </c>
      <c r="Q104" s="56" t="s">
        <v>1017</v>
      </c>
      <c r="T104" s="56" t="s">
        <v>1715</v>
      </c>
      <c r="U104" s="56" t="s">
        <v>1703</v>
      </c>
      <c r="V104" s="56" t="s">
        <v>1726</v>
      </c>
      <c r="W104" s="58">
        <v>39661</v>
      </c>
      <c r="X104" s="59" t="s">
        <v>1727</v>
      </c>
      <c r="Y104" s="56" t="s">
        <v>1718</v>
      </c>
      <c r="Z104" s="56" t="s">
        <v>1719</v>
      </c>
      <c r="AA104" s="56" t="s">
        <v>180</v>
      </c>
      <c r="AB104" s="56" t="s">
        <v>181</v>
      </c>
      <c r="AC104" s="56" t="s">
        <v>182</v>
      </c>
      <c r="AE104" s="56" t="s">
        <v>1720</v>
      </c>
      <c r="AF104" s="56" t="s">
        <v>1721</v>
      </c>
      <c r="AH104" s="56" t="s">
        <v>1722</v>
      </c>
      <c r="AI104" s="56" t="s">
        <v>1712</v>
      </c>
      <c r="AJ104" s="56" t="s">
        <v>183</v>
      </c>
      <c r="AK104" s="56" t="s">
        <v>109</v>
      </c>
      <c r="AL104" s="56" t="s">
        <v>110</v>
      </c>
      <c r="AN104" s="56" t="s">
        <v>75</v>
      </c>
      <c r="AO104" s="56" t="s">
        <v>1714</v>
      </c>
      <c r="AP104" s="56" t="s">
        <v>3</v>
      </c>
      <c r="AQ104" s="56" t="s">
        <v>2</v>
      </c>
      <c r="AR104" s="60">
        <v>10.89</v>
      </c>
      <c r="AS104" s="60">
        <v>0</v>
      </c>
      <c r="AT104" s="58">
        <v>1</v>
      </c>
      <c r="AU104" s="58">
        <v>0</v>
      </c>
      <c r="AV104" s="60">
        <v>12089.83</v>
      </c>
      <c r="AW104" s="60">
        <v>12269.54</v>
      </c>
      <c r="AX104" s="60">
        <v>202.69</v>
      </c>
      <c r="AY104" s="60">
        <v>18581.11</v>
      </c>
      <c r="AZ104" s="60">
        <v>5959.51</v>
      </c>
      <c r="BA104" s="60">
        <v>6527.16</v>
      </c>
      <c r="BB104" s="60">
        <v>66439.56</v>
      </c>
      <c r="BC104" s="60">
        <v>10887.79</v>
      </c>
      <c r="BD104" s="60">
        <v>12387.66</v>
      </c>
      <c r="BE104" s="60">
        <v>12269.57</v>
      </c>
      <c r="BF104" s="60">
        <v>0</v>
      </c>
      <c r="BG104" s="60">
        <v>0</v>
      </c>
      <c r="BH104" s="60">
        <v>0</v>
      </c>
      <c r="BI104" s="60">
        <v>0</v>
      </c>
      <c r="BJ104" s="60">
        <v>0</v>
      </c>
      <c r="BK104" s="60">
        <v>133052.35999999999</v>
      </c>
      <c r="BL104" s="61">
        <v>363</v>
      </c>
      <c r="BM104" s="2" t="s">
        <v>1552</v>
      </c>
    </row>
    <row r="105" spans="1:65" s="1" customFormat="1" x14ac:dyDescent="0.2">
      <c r="A105" s="56" t="s">
        <v>127</v>
      </c>
      <c r="B105" s="56" t="s">
        <v>104</v>
      </c>
      <c r="C105" s="56" t="s">
        <v>128</v>
      </c>
      <c r="G105" s="56" t="s">
        <v>129</v>
      </c>
      <c r="H105" s="56" t="s">
        <v>130</v>
      </c>
      <c r="I105" s="56" t="s">
        <v>1015</v>
      </c>
      <c r="K105" s="56" t="s">
        <v>70</v>
      </c>
      <c r="L105" s="56" t="s">
        <v>131</v>
      </c>
      <c r="O105" s="56" t="s">
        <v>132</v>
      </c>
      <c r="Q105" s="56" t="s">
        <v>1018</v>
      </c>
      <c r="T105" s="56" t="s">
        <v>1728</v>
      </c>
      <c r="U105" s="56" t="s">
        <v>1728</v>
      </c>
      <c r="V105" s="56" t="s">
        <v>1729</v>
      </c>
      <c r="W105" s="58">
        <v>47416</v>
      </c>
      <c r="X105" s="59" t="s">
        <v>1730</v>
      </c>
      <c r="Y105" s="56" t="s">
        <v>1028</v>
      </c>
      <c r="Z105" s="56" t="s">
        <v>1029</v>
      </c>
      <c r="AA105" s="56" t="s">
        <v>94</v>
      </c>
      <c r="AB105" s="56" t="s">
        <v>1030</v>
      </c>
      <c r="AC105" s="56" t="s">
        <v>95</v>
      </c>
      <c r="AE105" s="56" t="s">
        <v>1031</v>
      </c>
      <c r="AF105" s="56" t="s">
        <v>1032</v>
      </c>
      <c r="AG105" s="56" t="s">
        <v>115</v>
      </c>
      <c r="AH105" s="56" t="s">
        <v>1033</v>
      </c>
      <c r="AI105" s="56" t="s">
        <v>74</v>
      </c>
      <c r="AJ105" s="56" t="s">
        <v>97</v>
      </c>
      <c r="AK105" s="56" t="s">
        <v>109</v>
      </c>
      <c r="AL105" s="56" t="s">
        <v>110</v>
      </c>
      <c r="AN105" s="56" t="s">
        <v>75</v>
      </c>
      <c r="AO105" s="56" t="s">
        <v>3</v>
      </c>
      <c r="AP105" s="56" t="s">
        <v>3</v>
      </c>
      <c r="AQ105" s="56" t="s">
        <v>2</v>
      </c>
      <c r="AR105" s="60">
        <v>48.09</v>
      </c>
      <c r="AS105" s="60">
        <v>0</v>
      </c>
      <c r="AT105" s="58">
        <v>1</v>
      </c>
      <c r="AU105" s="58">
        <v>0</v>
      </c>
      <c r="AV105" s="60">
        <v>12089.83</v>
      </c>
      <c r="AW105" s="60">
        <v>12269.54</v>
      </c>
      <c r="AX105" s="60">
        <v>64</v>
      </c>
      <c r="AY105" s="60">
        <v>18581.11</v>
      </c>
      <c r="AZ105" s="60">
        <v>5959.51</v>
      </c>
      <c r="BA105" s="60">
        <v>6527.16</v>
      </c>
      <c r="BB105" s="60">
        <v>66439.56</v>
      </c>
      <c r="BC105" s="60">
        <v>10887.79</v>
      </c>
      <c r="BD105" s="60">
        <v>12387.66</v>
      </c>
      <c r="BE105" s="60">
        <v>12269.57</v>
      </c>
      <c r="BF105" s="60">
        <v>0</v>
      </c>
      <c r="BG105" s="60">
        <v>0</v>
      </c>
      <c r="BH105" s="60">
        <v>0</v>
      </c>
      <c r="BI105" s="60">
        <v>0</v>
      </c>
      <c r="BJ105" s="60">
        <v>0</v>
      </c>
      <c r="BK105" s="60">
        <v>133052.35999999999</v>
      </c>
      <c r="BL105" s="61">
        <v>363</v>
      </c>
      <c r="BM105" s="2" t="s">
        <v>1552</v>
      </c>
    </row>
    <row r="106" spans="1:65" s="1" customFormat="1" x14ac:dyDescent="0.2">
      <c r="A106" s="56" t="s">
        <v>127</v>
      </c>
      <c r="B106" s="56" t="s">
        <v>104</v>
      </c>
      <c r="C106" s="56" t="s">
        <v>128</v>
      </c>
      <c r="G106" s="56" t="s">
        <v>129</v>
      </c>
      <c r="H106" s="56" t="s">
        <v>130</v>
      </c>
      <c r="I106" s="56" t="s">
        <v>1015</v>
      </c>
      <c r="K106" s="56" t="s">
        <v>70</v>
      </c>
      <c r="L106" s="56" t="s">
        <v>131</v>
      </c>
      <c r="O106" s="56" t="s">
        <v>132</v>
      </c>
      <c r="Q106" s="56" t="s">
        <v>1018</v>
      </c>
      <c r="T106" s="56" t="s">
        <v>1728</v>
      </c>
      <c r="U106" s="56" t="s">
        <v>1728</v>
      </c>
      <c r="V106" s="56" t="s">
        <v>1731</v>
      </c>
      <c r="W106" s="58">
        <v>48831</v>
      </c>
      <c r="X106" s="59" t="s">
        <v>1732</v>
      </c>
      <c r="Y106" s="56" t="s">
        <v>1025</v>
      </c>
      <c r="Z106" s="56" t="s">
        <v>1026</v>
      </c>
      <c r="AA106" s="56" t="s">
        <v>98</v>
      </c>
      <c r="AB106" s="56" t="s">
        <v>99</v>
      </c>
      <c r="AC106" s="56" t="s">
        <v>100</v>
      </c>
      <c r="AE106" s="56" t="s">
        <v>1027</v>
      </c>
      <c r="AF106" s="56" t="s">
        <v>762</v>
      </c>
      <c r="AG106" s="56" t="s">
        <v>763</v>
      </c>
      <c r="AH106" s="56" t="s">
        <v>764</v>
      </c>
      <c r="AI106" s="56" t="s">
        <v>74</v>
      </c>
      <c r="AJ106" s="56" t="s">
        <v>98</v>
      </c>
      <c r="AK106" s="56" t="s">
        <v>765</v>
      </c>
      <c r="AL106" s="56" t="s">
        <v>765</v>
      </c>
      <c r="AN106" s="56" t="s">
        <v>75</v>
      </c>
      <c r="AO106" s="56" t="s">
        <v>3</v>
      </c>
      <c r="AP106" s="56" t="s">
        <v>3</v>
      </c>
      <c r="AQ106" s="56" t="s">
        <v>2</v>
      </c>
      <c r="AR106" s="60">
        <v>515.38</v>
      </c>
      <c r="AS106" s="60">
        <v>0</v>
      </c>
      <c r="AT106" s="58">
        <v>1</v>
      </c>
      <c r="AU106" s="58">
        <v>0</v>
      </c>
      <c r="AV106" s="60">
        <v>12089.83</v>
      </c>
      <c r="AW106" s="60">
        <v>12269.54</v>
      </c>
      <c r="AX106" s="60">
        <v>685.92</v>
      </c>
      <c r="AY106" s="60">
        <v>18581.11</v>
      </c>
      <c r="AZ106" s="60">
        <v>5959.51</v>
      </c>
      <c r="BA106" s="60">
        <v>6527.16</v>
      </c>
      <c r="BB106" s="60">
        <v>66439.56</v>
      </c>
      <c r="BC106" s="60">
        <v>10887.79</v>
      </c>
      <c r="BD106" s="60">
        <v>12387.66</v>
      </c>
      <c r="BE106" s="60">
        <v>12269.57</v>
      </c>
      <c r="BF106" s="60">
        <v>0</v>
      </c>
      <c r="BG106" s="60">
        <v>0</v>
      </c>
      <c r="BH106" s="60">
        <v>0</v>
      </c>
      <c r="BI106" s="60">
        <v>0</v>
      </c>
      <c r="BJ106" s="60">
        <v>0</v>
      </c>
      <c r="BK106" s="60">
        <v>133052.35999999999</v>
      </c>
      <c r="BL106" s="61">
        <v>363</v>
      </c>
      <c r="BM106" s="2" t="s">
        <v>1552</v>
      </c>
    </row>
    <row r="107" spans="1:65" s="1" customFormat="1" x14ac:dyDescent="0.2">
      <c r="A107" s="56" t="s">
        <v>127</v>
      </c>
      <c r="B107" s="56" t="s">
        <v>104</v>
      </c>
      <c r="C107" s="56" t="s">
        <v>128</v>
      </c>
      <c r="G107" s="56" t="s">
        <v>129</v>
      </c>
      <c r="H107" s="56" t="s">
        <v>130</v>
      </c>
      <c r="I107" s="56" t="s">
        <v>1015</v>
      </c>
      <c r="K107" s="56" t="s">
        <v>70</v>
      </c>
      <c r="L107" s="56" t="s">
        <v>131</v>
      </c>
      <c r="O107" s="56" t="s">
        <v>132</v>
      </c>
      <c r="Q107" s="56" t="s">
        <v>1018</v>
      </c>
      <c r="T107" s="56" t="s">
        <v>1733</v>
      </c>
      <c r="U107" s="56" t="s">
        <v>1733</v>
      </c>
      <c r="V107" s="56" t="s">
        <v>1734</v>
      </c>
      <c r="W107" s="58">
        <v>30187</v>
      </c>
      <c r="X107" s="59" t="s">
        <v>1735</v>
      </c>
      <c r="Y107" s="56" t="s">
        <v>1354</v>
      </c>
      <c r="Z107" s="56" t="s">
        <v>1355</v>
      </c>
      <c r="AA107" s="56" t="s">
        <v>98</v>
      </c>
      <c r="AB107" s="56" t="s">
        <v>99</v>
      </c>
      <c r="AC107" s="56" t="s">
        <v>100</v>
      </c>
      <c r="AE107" s="56" t="s">
        <v>1356</v>
      </c>
      <c r="AF107" s="56" t="s">
        <v>1103</v>
      </c>
      <c r="AG107" s="56" t="s">
        <v>73</v>
      </c>
      <c r="AH107" s="56" t="s">
        <v>1357</v>
      </c>
      <c r="AI107" s="56" t="s">
        <v>74</v>
      </c>
      <c r="AJ107" s="56" t="s">
        <v>98</v>
      </c>
      <c r="AK107" s="56" t="s">
        <v>1358</v>
      </c>
      <c r="AL107" s="56" t="s">
        <v>1358</v>
      </c>
      <c r="AN107" s="56" t="s">
        <v>75</v>
      </c>
      <c r="AO107" s="56" t="s">
        <v>3</v>
      </c>
      <c r="AP107" s="56" t="s">
        <v>3</v>
      </c>
      <c r="AQ107" s="56" t="s">
        <v>2</v>
      </c>
      <c r="AR107" s="60">
        <v>645.01</v>
      </c>
      <c r="AS107" s="60">
        <v>0</v>
      </c>
      <c r="AT107" s="58">
        <v>1</v>
      </c>
      <c r="AU107" s="58">
        <v>0</v>
      </c>
      <c r="AV107" s="60">
        <v>12089.83</v>
      </c>
      <c r="AW107" s="60">
        <v>12269.54</v>
      </c>
      <c r="AX107" s="60">
        <v>858.44</v>
      </c>
      <c r="AY107" s="60">
        <v>18581.11</v>
      </c>
      <c r="AZ107" s="60">
        <v>5959.51</v>
      </c>
      <c r="BA107" s="60">
        <v>6527.16</v>
      </c>
      <c r="BB107" s="60">
        <v>66439.56</v>
      </c>
      <c r="BC107" s="60">
        <v>10887.79</v>
      </c>
      <c r="BD107" s="60">
        <v>12387.66</v>
      </c>
      <c r="BE107" s="60">
        <v>12269.57</v>
      </c>
      <c r="BF107" s="60">
        <v>0</v>
      </c>
      <c r="BG107" s="60">
        <v>0</v>
      </c>
      <c r="BH107" s="60">
        <v>0</v>
      </c>
      <c r="BI107" s="60">
        <v>0</v>
      </c>
      <c r="BJ107" s="60">
        <v>0</v>
      </c>
      <c r="BK107" s="60">
        <v>133052.35999999999</v>
      </c>
      <c r="BL107" s="61">
        <v>363</v>
      </c>
      <c r="BM107" s="2" t="s">
        <v>1552</v>
      </c>
    </row>
    <row r="108" spans="1:65" s="1" customFormat="1" ht="22.5" x14ac:dyDescent="0.2">
      <c r="A108" s="56" t="s">
        <v>127</v>
      </c>
      <c r="B108" s="56" t="s">
        <v>104</v>
      </c>
      <c r="C108" s="56" t="s">
        <v>128</v>
      </c>
      <c r="G108" s="56" t="s">
        <v>129</v>
      </c>
      <c r="H108" s="56" t="s">
        <v>130</v>
      </c>
      <c r="I108" s="56" t="s">
        <v>1015</v>
      </c>
      <c r="K108" s="56" t="s">
        <v>70</v>
      </c>
      <c r="L108" s="56" t="s">
        <v>131</v>
      </c>
      <c r="O108" s="56" t="s">
        <v>132</v>
      </c>
      <c r="Q108" s="56" t="s">
        <v>1017</v>
      </c>
      <c r="T108" s="56" t="s">
        <v>1733</v>
      </c>
      <c r="U108" s="56" t="s">
        <v>1728</v>
      </c>
      <c r="V108" s="56" t="s">
        <v>1736</v>
      </c>
      <c r="W108" s="58">
        <v>31459</v>
      </c>
      <c r="X108" s="59" t="s">
        <v>1737</v>
      </c>
      <c r="Y108" s="56" t="s">
        <v>1738</v>
      </c>
      <c r="Z108" s="56" t="s">
        <v>1739</v>
      </c>
      <c r="AA108" s="56" t="s">
        <v>76</v>
      </c>
      <c r="AB108" s="56" t="s">
        <v>77</v>
      </c>
      <c r="AC108" s="56" t="s">
        <v>78</v>
      </c>
      <c r="AE108" s="56" t="s">
        <v>1740</v>
      </c>
      <c r="AF108" s="56" t="s">
        <v>1710</v>
      </c>
      <c r="AH108" s="56" t="s">
        <v>1741</v>
      </c>
      <c r="AI108" s="56" t="s">
        <v>1712</v>
      </c>
      <c r="AJ108" s="56" t="s">
        <v>177</v>
      </c>
      <c r="AK108" s="56" t="s">
        <v>1742</v>
      </c>
      <c r="AL108" s="56" t="s">
        <v>1742</v>
      </c>
      <c r="AN108" s="56" t="s">
        <v>75</v>
      </c>
      <c r="AO108" s="56" t="s">
        <v>1714</v>
      </c>
      <c r="AP108" s="56" t="s">
        <v>3</v>
      </c>
      <c r="AQ108" s="56" t="s">
        <v>2</v>
      </c>
      <c r="AR108" s="60">
        <v>10.5</v>
      </c>
      <c r="AS108" s="60">
        <v>0</v>
      </c>
      <c r="AT108" s="58">
        <v>1</v>
      </c>
      <c r="AU108" s="58">
        <v>0</v>
      </c>
      <c r="AV108" s="60">
        <v>12089.83</v>
      </c>
      <c r="AW108" s="60">
        <v>12269.54</v>
      </c>
      <c r="AX108" s="60">
        <v>195</v>
      </c>
      <c r="AY108" s="60">
        <v>18581.11</v>
      </c>
      <c r="AZ108" s="60">
        <v>5959.51</v>
      </c>
      <c r="BA108" s="60">
        <v>6527.16</v>
      </c>
      <c r="BB108" s="60">
        <v>66439.56</v>
      </c>
      <c r="BC108" s="60">
        <v>10887.79</v>
      </c>
      <c r="BD108" s="60">
        <v>12387.66</v>
      </c>
      <c r="BE108" s="60">
        <v>12269.57</v>
      </c>
      <c r="BF108" s="60">
        <v>0</v>
      </c>
      <c r="BG108" s="60">
        <v>0</v>
      </c>
      <c r="BH108" s="60">
        <v>0</v>
      </c>
      <c r="BI108" s="60">
        <v>0</v>
      </c>
      <c r="BJ108" s="60">
        <v>0</v>
      </c>
      <c r="BK108" s="60">
        <v>133052.35999999999</v>
      </c>
      <c r="BL108" s="61">
        <v>363</v>
      </c>
      <c r="BM108" s="2" t="s">
        <v>1552</v>
      </c>
    </row>
    <row r="109" spans="1:65" s="1" customFormat="1" x14ac:dyDescent="0.2">
      <c r="A109" s="56" t="s">
        <v>127</v>
      </c>
      <c r="B109" s="56" t="s">
        <v>104</v>
      </c>
      <c r="C109" s="56" t="s">
        <v>128</v>
      </c>
      <c r="G109" s="56" t="s">
        <v>129</v>
      </c>
      <c r="H109" s="56" t="s">
        <v>130</v>
      </c>
      <c r="I109" s="56" t="s">
        <v>1015</v>
      </c>
      <c r="K109" s="56" t="s">
        <v>70</v>
      </c>
      <c r="L109" s="56" t="s">
        <v>131</v>
      </c>
      <c r="O109" s="56" t="s">
        <v>132</v>
      </c>
      <c r="Q109" s="56" t="s">
        <v>1017</v>
      </c>
      <c r="T109" s="56" t="s">
        <v>1733</v>
      </c>
      <c r="U109" s="56" t="s">
        <v>1715</v>
      </c>
      <c r="V109" s="56" t="s">
        <v>1743</v>
      </c>
      <c r="W109" s="58">
        <v>32681</v>
      </c>
      <c r="X109" s="59" t="s">
        <v>1744</v>
      </c>
      <c r="Y109" s="56" t="s">
        <v>1718</v>
      </c>
      <c r="Z109" s="56" t="s">
        <v>1719</v>
      </c>
      <c r="AA109" s="56" t="s">
        <v>180</v>
      </c>
      <c r="AB109" s="56" t="s">
        <v>181</v>
      </c>
      <c r="AC109" s="56" t="s">
        <v>182</v>
      </c>
      <c r="AE109" s="56" t="s">
        <v>1720</v>
      </c>
      <c r="AF109" s="56" t="s">
        <v>1721</v>
      </c>
      <c r="AH109" s="56" t="s">
        <v>1722</v>
      </c>
      <c r="AI109" s="56" t="s">
        <v>1712</v>
      </c>
      <c r="AJ109" s="56" t="s">
        <v>183</v>
      </c>
      <c r="AK109" s="56" t="s">
        <v>109</v>
      </c>
      <c r="AL109" s="56" t="s">
        <v>110</v>
      </c>
      <c r="AN109" s="56" t="s">
        <v>75</v>
      </c>
      <c r="AO109" s="56" t="s">
        <v>1714</v>
      </c>
      <c r="AP109" s="56" t="s">
        <v>3</v>
      </c>
      <c r="AQ109" s="56" t="s">
        <v>2</v>
      </c>
      <c r="AR109" s="60">
        <v>15.1</v>
      </c>
      <c r="AS109" s="60">
        <v>0</v>
      </c>
      <c r="AT109" s="58">
        <v>1</v>
      </c>
      <c r="AU109" s="58">
        <v>0</v>
      </c>
      <c r="AV109" s="60">
        <v>12089.83</v>
      </c>
      <c r="AW109" s="60">
        <v>12269.54</v>
      </c>
      <c r="AX109" s="60">
        <v>279.85000000000002</v>
      </c>
      <c r="AY109" s="60">
        <v>18581.11</v>
      </c>
      <c r="AZ109" s="60">
        <v>5959.51</v>
      </c>
      <c r="BA109" s="60">
        <v>6527.16</v>
      </c>
      <c r="BB109" s="60">
        <v>66439.56</v>
      </c>
      <c r="BC109" s="60">
        <v>10887.79</v>
      </c>
      <c r="BD109" s="60">
        <v>12387.66</v>
      </c>
      <c r="BE109" s="60">
        <v>12269.57</v>
      </c>
      <c r="BF109" s="60">
        <v>0</v>
      </c>
      <c r="BG109" s="60">
        <v>0</v>
      </c>
      <c r="BH109" s="60">
        <v>0</v>
      </c>
      <c r="BI109" s="60">
        <v>0</v>
      </c>
      <c r="BJ109" s="60">
        <v>0</v>
      </c>
      <c r="BK109" s="60">
        <v>133052.35999999999</v>
      </c>
      <c r="BL109" s="61">
        <v>363</v>
      </c>
      <c r="BM109" s="2" t="s">
        <v>1552</v>
      </c>
    </row>
    <row r="110" spans="1:65" s="1" customFormat="1" x14ac:dyDescent="0.2">
      <c r="A110" s="56" t="s">
        <v>127</v>
      </c>
      <c r="B110" s="56" t="s">
        <v>104</v>
      </c>
      <c r="C110" s="56" t="s">
        <v>128</v>
      </c>
      <c r="G110" s="56" t="s">
        <v>129</v>
      </c>
      <c r="H110" s="56" t="s">
        <v>130</v>
      </c>
      <c r="I110" s="56" t="s">
        <v>1015</v>
      </c>
      <c r="K110" s="56" t="s">
        <v>70</v>
      </c>
      <c r="L110" s="56" t="s">
        <v>131</v>
      </c>
      <c r="O110" s="56" t="s">
        <v>132</v>
      </c>
      <c r="Q110" s="56" t="s">
        <v>1017</v>
      </c>
      <c r="T110" s="56" t="s">
        <v>1733</v>
      </c>
      <c r="U110" s="56" t="s">
        <v>1715</v>
      </c>
      <c r="V110" s="56" t="s">
        <v>1745</v>
      </c>
      <c r="W110" s="58">
        <v>32680</v>
      </c>
      <c r="X110" s="59" t="s">
        <v>1746</v>
      </c>
      <c r="Y110" s="56" t="s">
        <v>1718</v>
      </c>
      <c r="Z110" s="56" t="s">
        <v>1719</v>
      </c>
      <c r="AA110" s="56" t="s">
        <v>180</v>
      </c>
      <c r="AB110" s="56" t="s">
        <v>181</v>
      </c>
      <c r="AC110" s="56" t="s">
        <v>182</v>
      </c>
      <c r="AE110" s="56" t="s">
        <v>1720</v>
      </c>
      <c r="AF110" s="56" t="s">
        <v>1721</v>
      </c>
      <c r="AH110" s="56" t="s">
        <v>1722</v>
      </c>
      <c r="AI110" s="56" t="s">
        <v>1712</v>
      </c>
      <c r="AJ110" s="56" t="s">
        <v>183</v>
      </c>
      <c r="AK110" s="56" t="s">
        <v>109</v>
      </c>
      <c r="AL110" s="56" t="s">
        <v>110</v>
      </c>
      <c r="AN110" s="56" t="s">
        <v>75</v>
      </c>
      <c r="AO110" s="56" t="s">
        <v>1714</v>
      </c>
      <c r="AP110" s="56" t="s">
        <v>3</v>
      </c>
      <c r="AQ110" s="56" t="s">
        <v>2</v>
      </c>
      <c r="AR110" s="60">
        <v>16.05</v>
      </c>
      <c r="AS110" s="60">
        <v>0</v>
      </c>
      <c r="AT110" s="58">
        <v>1</v>
      </c>
      <c r="AU110" s="58">
        <v>0</v>
      </c>
      <c r="AV110" s="60">
        <v>12089.83</v>
      </c>
      <c r="AW110" s="60">
        <v>12269.54</v>
      </c>
      <c r="AX110" s="60">
        <v>297.5</v>
      </c>
      <c r="AY110" s="60">
        <v>18581.11</v>
      </c>
      <c r="AZ110" s="60">
        <v>5959.51</v>
      </c>
      <c r="BA110" s="60">
        <v>6527.16</v>
      </c>
      <c r="BB110" s="60">
        <v>66439.56</v>
      </c>
      <c r="BC110" s="60">
        <v>10887.79</v>
      </c>
      <c r="BD110" s="60">
        <v>12387.66</v>
      </c>
      <c r="BE110" s="60">
        <v>12269.57</v>
      </c>
      <c r="BF110" s="60">
        <v>0</v>
      </c>
      <c r="BG110" s="60">
        <v>0</v>
      </c>
      <c r="BH110" s="60">
        <v>0</v>
      </c>
      <c r="BI110" s="60">
        <v>0</v>
      </c>
      <c r="BJ110" s="60">
        <v>0</v>
      </c>
      <c r="BK110" s="60">
        <v>133052.35999999999</v>
      </c>
      <c r="BL110" s="61">
        <v>363</v>
      </c>
      <c r="BM110" s="2" t="s">
        <v>1552</v>
      </c>
    </row>
    <row r="111" spans="1:65" s="1" customFormat="1" x14ac:dyDescent="0.2">
      <c r="A111" s="56" t="s">
        <v>127</v>
      </c>
      <c r="B111" s="56" t="s">
        <v>104</v>
      </c>
      <c r="C111" s="56" t="s">
        <v>128</v>
      </c>
      <c r="G111" s="56" t="s">
        <v>129</v>
      </c>
      <c r="H111" s="56" t="s">
        <v>130</v>
      </c>
      <c r="I111" s="56" t="s">
        <v>1015</v>
      </c>
      <c r="K111" s="56" t="s">
        <v>70</v>
      </c>
      <c r="L111" s="56" t="s">
        <v>131</v>
      </c>
      <c r="O111" s="56" t="s">
        <v>132</v>
      </c>
      <c r="Q111" s="56" t="s">
        <v>1017</v>
      </c>
      <c r="T111" s="56" t="s">
        <v>1733</v>
      </c>
      <c r="U111" s="56" t="s">
        <v>1728</v>
      </c>
      <c r="V111" s="56" t="s">
        <v>1747</v>
      </c>
      <c r="W111" s="58">
        <v>36941</v>
      </c>
      <c r="X111" s="59" t="s">
        <v>1748</v>
      </c>
      <c r="Y111" s="56" t="s">
        <v>1718</v>
      </c>
      <c r="Z111" s="56" t="s">
        <v>1719</v>
      </c>
      <c r="AA111" s="56" t="s">
        <v>180</v>
      </c>
      <c r="AB111" s="56" t="s">
        <v>181</v>
      </c>
      <c r="AC111" s="56" t="s">
        <v>182</v>
      </c>
      <c r="AE111" s="56" t="s">
        <v>1720</v>
      </c>
      <c r="AF111" s="56" t="s">
        <v>1721</v>
      </c>
      <c r="AH111" s="56" t="s">
        <v>1722</v>
      </c>
      <c r="AI111" s="56" t="s">
        <v>1712</v>
      </c>
      <c r="AJ111" s="56" t="s">
        <v>183</v>
      </c>
      <c r="AK111" s="56" t="s">
        <v>109</v>
      </c>
      <c r="AL111" s="56" t="s">
        <v>110</v>
      </c>
      <c r="AN111" s="56" t="s">
        <v>75</v>
      </c>
      <c r="AO111" s="56" t="s">
        <v>1714</v>
      </c>
      <c r="AP111" s="56" t="s">
        <v>3</v>
      </c>
      <c r="AQ111" s="56" t="s">
        <v>2</v>
      </c>
      <c r="AR111" s="60">
        <v>5.38</v>
      </c>
      <c r="AS111" s="60">
        <v>0</v>
      </c>
      <c r="AT111" s="58">
        <v>1</v>
      </c>
      <c r="AU111" s="58">
        <v>0</v>
      </c>
      <c r="AV111" s="60">
        <v>12089.83</v>
      </c>
      <c r="AW111" s="60">
        <v>12269.54</v>
      </c>
      <c r="AX111" s="60">
        <v>100</v>
      </c>
      <c r="AY111" s="60">
        <v>18581.11</v>
      </c>
      <c r="AZ111" s="60">
        <v>5959.51</v>
      </c>
      <c r="BA111" s="60">
        <v>6527.16</v>
      </c>
      <c r="BB111" s="60">
        <v>66439.56</v>
      </c>
      <c r="BC111" s="60">
        <v>10887.79</v>
      </c>
      <c r="BD111" s="60">
        <v>12387.66</v>
      </c>
      <c r="BE111" s="60">
        <v>12269.57</v>
      </c>
      <c r="BF111" s="60">
        <v>0</v>
      </c>
      <c r="BG111" s="60">
        <v>0</v>
      </c>
      <c r="BH111" s="60">
        <v>0</v>
      </c>
      <c r="BI111" s="60">
        <v>0</v>
      </c>
      <c r="BJ111" s="60">
        <v>0</v>
      </c>
      <c r="BK111" s="60">
        <v>133052.35999999999</v>
      </c>
      <c r="BL111" s="61">
        <v>363</v>
      </c>
      <c r="BM111" s="2" t="s">
        <v>1552</v>
      </c>
    </row>
    <row r="112" spans="1:65" s="1" customFormat="1" x14ac:dyDescent="0.2">
      <c r="A112" s="56" t="s">
        <v>127</v>
      </c>
      <c r="B112" s="56" t="s">
        <v>104</v>
      </c>
      <c r="C112" s="56" t="s">
        <v>128</v>
      </c>
      <c r="G112" s="56" t="s">
        <v>129</v>
      </c>
      <c r="H112" s="56" t="s">
        <v>130</v>
      </c>
      <c r="I112" s="56" t="s">
        <v>1015</v>
      </c>
      <c r="K112" s="56" t="s">
        <v>70</v>
      </c>
      <c r="L112" s="56" t="s">
        <v>131</v>
      </c>
      <c r="O112" s="56" t="s">
        <v>132</v>
      </c>
      <c r="Q112" s="56" t="s">
        <v>1017</v>
      </c>
      <c r="T112" s="56" t="s">
        <v>1733</v>
      </c>
      <c r="U112" s="56" t="s">
        <v>1728</v>
      </c>
      <c r="V112" s="56" t="s">
        <v>1749</v>
      </c>
      <c r="W112" s="58">
        <v>36942</v>
      </c>
      <c r="X112" s="59" t="s">
        <v>1750</v>
      </c>
      <c r="Y112" s="56" t="s">
        <v>1718</v>
      </c>
      <c r="Z112" s="56" t="s">
        <v>1719</v>
      </c>
      <c r="AA112" s="56" t="s">
        <v>180</v>
      </c>
      <c r="AB112" s="56" t="s">
        <v>181</v>
      </c>
      <c r="AC112" s="56" t="s">
        <v>182</v>
      </c>
      <c r="AE112" s="56" t="s">
        <v>1720</v>
      </c>
      <c r="AF112" s="56" t="s">
        <v>1721</v>
      </c>
      <c r="AH112" s="56" t="s">
        <v>1722</v>
      </c>
      <c r="AI112" s="56" t="s">
        <v>1712</v>
      </c>
      <c r="AJ112" s="56" t="s">
        <v>183</v>
      </c>
      <c r="AK112" s="56" t="s">
        <v>109</v>
      </c>
      <c r="AL112" s="56" t="s">
        <v>110</v>
      </c>
      <c r="AN112" s="56" t="s">
        <v>75</v>
      </c>
      <c r="AO112" s="56" t="s">
        <v>1714</v>
      </c>
      <c r="AP112" s="56" t="s">
        <v>3</v>
      </c>
      <c r="AQ112" s="56" t="s">
        <v>2</v>
      </c>
      <c r="AR112" s="60">
        <v>16</v>
      </c>
      <c r="AS112" s="60">
        <v>0</v>
      </c>
      <c r="AT112" s="58">
        <v>1</v>
      </c>
      <c r="AU112" s="58">
        <v>0</v>
      </c>
      <c r="AV112" s="60">
        <v>12089.83</v>
      </c>
      <c r="AW112" s="60">
        <v>12269.54</v>
      </c>
      <c r="AX112" s="60">
        <v>297.5</v>
      </c>
      <c r="AY112" s="60">
        <v>18581.11</v>
      </c>
      <c r="AZ112" s="60">
        <v>5959.51</v>
      </c>
      <c r="BA112" s="60">
        <v>6527.16</v>
      </c>
      <c r="BB112" s="60">
        <v>66439.56</v>
      </c>
      <c r="BC112" s="60">
        <v>10887.79</v>
      </c>
      <c r="BD112" s="60">
        <v>12387.66</v>
      </c>
      <c r="BE112" s="60">
        <v>12269.57</v>
      </c>
      <c r="BF112" s="60">
        <v>0</v>
      </c>
      <c r="BG112" s="60">
        <v>0</v>
      </c>
      <c r="BH112" s="60">
        <v>0</v>
      </c>
      <c r="BI112" s="60">
        <v>0</v>
      </c>
      <c r="BJ112" s="60">
        <v>0</v>
      </c>
      <c r="BK112" s="60">
        <v>133052.35999999999</v>
      </c>
      <c r="BL112" s="61">
        <v>363</v>
      </c>
      <c r="BM112" s="2" t="s">
        <v>1552</v>
      </c>
    </row>
    <row r="113" spans="1:65" s="1" customFormat="1" x14ac:dyDescent="0.2">
      <c r="A113" s="56" t="s">
        <v>127</v>
      </c>
      <c r="B113" s="56" t="s">
        <v>104</v>
      </c>
      <c r="C113" s="56" t="s">
        <v>128</v>
      </c>
      <c r="G113" s="56" t="s">
        <v>129</v>
      </c>
      <c r="H113" s="56" t="s">
        <v>130</v>
      </c>
      <c r="I113" s="56" t="s">
        <v>1015</v>
      </c>
      <c r="K113" s="56" t="s">
        <v>70</v>
      </c>
      <c r="L113" s="56" t="s">
        <v>131</v>
      </c>
      <c r="O113" s="56" t="s">
        <v>132</v>
      </c>
      <c r="Q113" s="56" t="s">
        <v>1017</v>
      </c>
      <c r="T113" s="56" t="s">
        <v>1733</v>
      </c>
      <c r="U113" s="56" t="s">
        <v>1728</v>
      </c>
      <c r="V113" s="56" t="s">
        <v>1751</v>
      </c>
      <c r="W113" s="58">
        <v>30877</v>
      </c>
      <c r="X113" s="59" t="s">
        <v>1752</v>
      </c>
      <c r="Y113" s="56" t="s">
        <v>1753</v>
      </c>
      <c r="Z113" s="56" t="s">
        <v>1754</v>
      </c>
      <c r="AA113" s="56" t="s">
        <v>98</v>
      </c>
      <c r="AB113" s="56" t="s">
        <v>99</v>
      </c>
      <c r="AC113" s="56" t="s">
        <v>100</v>
      </c>
      <c r="AE113" s="56" t="s">
        <v>1755</v>
      </c>
      <c r="AF113" s="56" t="s">
        <v>959</v>
      </c>
      <c r="AG113" s="56" t="s">
        <v>867</v>
      </c>
      <c r="AH113" s="56" t="s">
        <v>1756</v>
      </c>
      <c r="AI113" s="56" t="s">
        <v>81</v>
      </c>
      <c r="AJ113" s="56" t="s">
        <v>98</v>
      </c>
      <c r="AK113" s="56" t="s">
        <v>1624</v>
      </c>
      <c r="AL113" s="56" t="s">
        <v>1624</v>
      </c>
      <c r="AN113" s="56" t="s">
        <v>75</v>
      </c>
      <c r="AO113" s="56" t="s">
        <v>2</v>
      </c>
      <c r="AP113" s="56" t="s">
        <v>3</v>
      </c>
      <c r="AQ113" s="56" t="s">
        <v>2</v>
      </c>
      <c r="AR113" s="60">
        <v>25.55</v>
      </c>
      <c r="AS113" s="60">
        <v>0</v>
      </c>
      <c r="AT113" s="58">
        <v>1</v>
      </c>
      <c r="AU113" s="58">
        <v>0</v>
      </c>
      <c r="AV113" s="60">
        <v>12089.83</v>
      </c>
      <c r="AW113" s="60">
        <v>12269.54</v>
      </c>
      <c r="AX113" s="60">
        <v>25</v>
      </c>
      <c r="AY113" s="60">
        <v>18581.11</v>
      </c>
      <c r="AZ113" s="60">
        <v>5959.51</v>
      </c>
      <c r="BA113" s="60">
        <v>6527.16</v>
      </c>
      <c r="BB113" s="60">
        <v>66439.56</v>
      </c>
      <c r="BC113" s="60">
        <v>10887.79</v>
      </c>
      <c r="BD113" s="60">
        <v>12387.66</v>
      </c>
      <c r="BE113" s="60">
        <v>12269.57</v>
      </c>
      <c r="BF113" s="60">
        <v>0</v>
      </c>
      <c r="BG113" s="60">
        <v>0</v>
      </c>
      <c r="BH113" s="60">
        <v>0</v>
      </c>
      <c r="BI113" s="60">
        <v>0</v>
      </c>
      <c r="BJ113" s="60">
        <v>0</v>
      </c>
      <c r="BK113" s="60">
        <v>133052.35999999999</v>
      </c>
      <c r="BL113" s="61">
        <v>363</v>
      </c>
      <c r="BM113" s="2" t="s">
        <v>1552</v>
      </c>
    </row>
    <row r="114" spans="1:65" s="1" customFormat="1" x14ac:dyDescent="0.2">
      <c r="A114" s="56" t="s">
        <v>127</v>
      </c>
      <c r="B114" s="56" t="s">
        <v>104</v>
      </c>
      <c r="C114" s="56" t="s">
        <v>128</v>
      </c>
      <c r="G114" s="56" t="s">
        <v>129</v>
      </c>
      <c r="H114" s="56" t="s">
        <v>130</v>
      </c>
      <c r="I114" s="56" t="s">
        <v>1015</v>
      </c>
      <c r="K114" s="56" t="s">
        <v>70</v>
      </c>
      <c r="L114" s="56" t="s">
        <v>131</v>
      </c>
      <c r="O114" s="56" t="s">
        <v>132</v>
      </c>
      <c r="Q114" s="56" t="s">
        <v>1017</v>
      </c>
      <c r="T114" s="56" t="s">
        <v>1757</v>
      </c>
      <c r="U114" s="56" t="s">
        <v>1728</v>
      </c>
      <c r="V114" s="56" t="s">
        <v>1758</v>
      </c>
      <c r="W114" s="58">
        <v>15231</v>
      </c>
      <c r="X114" s="59" t="s">
        <v>1759</v>
      </c>
      <c r="Y114" s="56" t="s">
        <v>1760</v>
      </c>
      <c r="Z114" s="56" t="s">
        <v>1761</v>
      </c>
      <c r="AA114" s="56" t="s">
        <v>1521</v>
      </c>
      <c r="AB114" s="56" t="s">
        <v>1522</v>
      </c>
      <c r="AC114" s="56" t="s">
        <v>137</v>
      </c>
      <c r="AE114" s="56" t="s">
        <v>1762</v>
      </c>
      <c r="AF114" s="56" t="s">
        <v>1710</v>
      </c>
      <c r="AH114" s="56" t="s">
        <v>1711</v>
      </c>
      <c r="AI114" s="56" t="s">
        <v>1712</v>
      </c>
      <c r="AJ114" s="56" t="s">
        <v>79</v>
      </c>
      <c r="AK114" s="56" t="s">
        <v>1763</v>
      </c>
      <c r="AL114" s="56" t="s">
        <v>1763</v>
      </c>
      <c r="AN114" s="56" t="s">
        <v>75</v>
      </c>
      <c r="AO114" s="56" t="s">
        <v>1714</v>
      </c>
      <c r="AP114" s="56" t="s">
        <v>3</v>
      </c>
      <c r="AQ114" s="56" t="s">
        <v>2</v>
      </c>
      <c r="AR114" s="60">
        <v>20.03</v>
      </c>
      <c r="AS114" s="60">
        <v>0</v>
      </c>
      <c r="AT114" s="58">
        <v>1</v>
      </c>
      <c r="AU114" s="58">
        <v>0</v>
      </c>
      <c r="AV114" s="60">
        <v>12089.83</v>
      </c>
      <c r="AW114" s="60">
        <v>12269.54</v>
      </c>
      <c r="AX114" s="60">
        <v>373</v>
      </c>
      <c r="AY114" s="60">
        <v>18581.11</v>
      </c>
      <c r="AZ114" s="60">
        <v>5959.51</v>
      </c>
      <c r="BA114" s="60">
        <v>6527.16</v>
      </c>
      <c r="BB114" s="60">
        <v>66439.56</v>
      </c>
      <c r="BC114" s="60">
        <v>10887.79</v>
      </c>
      <c r="BD114" s="60">
        <v>12387.66</v>
      </c>
      <c r="BE114" s="60">
        <v>12269.57</v>
      </c>
      <c r="BF114" s="60">
        <v>0</v>
      </c>
      <c r="BG114" s="60">
        <v>0</v>
      </c>
      <c r="BH114" s="60">
        <v>0</v>
      </c>
      <c r="BI114" s="60">
        <v>0</v>
      </c>
      <c r="BJ114" s="60">
        <v>0</v>
      </c>
      <c r="BK114" s="60">
        <v>133052.35999999999</v>
      </c>
      <c r="BL114" s="61">
        <v>363</v>
      </c>
      <c r="BM114" s="2" t="s">
        <v>1552</v>
      </c>
    </row>
    <row r="115" spans="1:65" s="1" customFormat="1" x14ac:dyDescent="0.2">
      <c r="A115" s="56" t="s">
        <v>127</v>
      </c>
      <c r="B115" s="56" t="s">
        <v>104</v>
      </c>
      <c r="C115" s="56" t="s">
        <v>128</v>
      </c>
      <c r="G115" s="56" t="s">
        <v>129</v>
      </c>
      <c r="H115" s="56" t="s">
        <v>130</v>
      </c>
      <c r="I115" s="56" t="s">
        <v>1015</v>
      </c>
      <c r="K115" s="56" t="s">
        <v>70</v>
      </c>
      <c r="L115" s="56" t="s">
        <v>131</v>
      </c>
      <c r="O115" s="56" t="s">
        <v>132</v>
      </c>
      <c r="Q115" s="56" t="s">
        <v>1018</v>
      </c>
      <c r="T115" s="56" t="s">
        <v>1764</v>
      </c>
      <c r="U115" s="56" t="s">
        <v>1764</v>
      </c>
      <c r="V115" s="56" t="s">
        <v>1765</v>
      </c>
      <c r="W115" s="58">
        <v>20563</v>
      </c>
      <c r="X115" s="59" t="s">
        <v>1766</v>
      </c>
      <c r="Y115" s="56" t="s">
        <v>1100</v>
      </c>
      <c r="Z115" s="56" t="s">
        <v>1101</v>
      </c>
      <c r="AA115" s="56" t="s">
        <v>76</v>
      </c>
      <c r="AB115" s="56" t="s">
        <v>102</v>
      </c>
      <c r="AC115" s="56" t="s">
        <v>103</v>
      </c>
      <c r="AE115" s="56" t="s">
        <v>1102</v>
      </c>
      <c r="AF115" s="56" t="s">
        <v>1103</v>
      </c>
      <c r="AG115" s="56" t="s">
        <v>73</v>
      </c>
      <c r="AH115" s="56" t="s">
        <v>1104</v>
      </c>
      <c r="AI115" s="56" t="s">
        <v>74</v>
      </c>
      <c r="AJ115" s="56" t="s">
        <v>79</v>
      </c>
      <c r="AK115" s="56" t="s">
        <v>1105</v>
      </c>
      <c r="AL115" s="56" t="s">
        <v>1105</v>
      </c>
      <c r="AN115" s="56" t="s">
        <v>75</v>
      </c>
      <c r="AO115" s="56" t="s">
        <v>3</v>
      </c>
      <c r="AP115" s="56" t="s">
        <v>3</v>
      </c>
      <c r="AQ115" s="56" t="s">
        <v>2</v>
      </c>
      <c r="AR115" s="60">
        <v>158.19</v>
      </c>
      <c r="AS115" s="60">
        <v>0</v>
      </c>
      <c r="AT115" s="58">
        <v>1</v>
      </c>
      <c r="AU115" s="58">
        <v>0</v>
      </c>
      <c r="AV115" s="60">
        <v>12089.83</v>
      </c>
      <c r="AW115" s="60">
        <v>12269.54</v>
      </c>
      <c r="AX115" s="60">
        <v>210.54</v>
      </c>
      <c r="AY115" s="60">
        <v>18581.11</v>
      </c>
      <c r="AZ115" s="60">
        <v>5959.51</v>
      </c>
      <c r="BA115" s="60">
        <v>6527.16</v>
      </c>
      <c r="BB115" s="60">
        <v>66439.56</v>
      </c>
      <c r="BC115" s="60">
        <v>10887.79</v>
      </c>
      <c r="BD115" s="60">
        <v>12387.66</v>
      </c>
      <c r="BE115" s="60">
        <v>12269.57</v>
      </c>
      <c r="BF115" s="60">
        <v>0</v>
      </c>
      <c r="BG115" s="60">
        <v>0</v>
      </c>
      <c r="BH115" s="60">
        <v>0</v>
      </c>
      <c r="BI115" s="60">
        <v>0</v>
      </c>
      <c r="BJ115" s="60">
        <v>0</v>
      </c>
      <c r="BK115" s="60">
        <v>133052.35999999999</v>
      </c>
      <c r="BL115" s="61">
        <v>363</v>
      </c>
      <c r="BM115" s="2" t="s">
        <v>1552</v>
      </c>
    </row>
    <row r="116" spans="1:65" s="1" customFormat="1" x14ac:dyDescent="0.2">
      <c r="A116" s="56" t="s">
        <v>127</v>
      </c>
      <c r="B116" s="56" t="s">
        <v>104</v>
      </c>
      <c r="C116" s="56" t="s">
        <v>128</v>
      </c>
      <c r="G116" s="56" t="s">
        <v>129</v>
      </c>
      <c r="H116" s="56" t="s">
        <v>130</v>
      </c>
      <c r="I116" s="56" t="s">
        <v>1015</v>
      </c>
      <c r="K116" s="56" t="s">
        <v>70</v>
      </c>
      <c r="L116" s="56" t="s">
        <v>131</v>
      </c>
      <c r="O116" s="56" t="s">
        <v>132</v>
      </c>
      <c r="Q116" s="56" t="s">
        <v>1018</v>
      </c>
      <c r="T116" s="56" t="s">
        <v>1764</v>
      </c>
      <c r="U116" s="56" t="s">
        <v>1764</v>
      </c>
      <c r="V116" s="56" t="s">
        <v>1767</v>
      </c>
      <c r="W116" s="58">
        <v>19837</v>
      </c>
      <c r="X116" s="59" t="s">
        <v>1768</v>
      </c>
      <c r="Y116" s="56" t="s">
        <v>1100</v>
      </c>
      <c r="Z116" s="56" t="s">
        <v>1101</v>
      </c>
      <c r="AA116" s="56" t="s">
        <v>76</v>
      </c>
      <c r="AB116" s="56" t="s">
        <v>102</v>
      </c>
      <c r="AC116" s="56" t="s">
        <v>103</v>
      </c>
      <c r="AE116" s="56" t="s">
        <v>1102</v>
      </c>
      <c r="AF116" s="56" t="s">
        <v>1103</v>
      </c>
      <c r="AG116" s="56" t="s">
        <v>73</v>
      </c>
      <c r="AH116" s="56" t="s">
        <v>1104</v>
      </c>
      <c r="AI116" s="56" t="s">
        <v>74</v>
      </c>
      <c r="AJ116" s="56" t="s">
        <v>79</v>
      </c>
      <c r="AK116" s="56" t="s">
        <v>1105</v>
      </c>
      <c r="AL116" s="56" t="s">
        <v>1105</v>
      </c>
      <c r="AN116" s="56" t="s">
        <v>75</v>
      </c>
      <c r="AO116" s="56" t="s">
        <v>3</v>
      </c>
      <c r="AP116" s="56" t="s">
        <v>3</v>
      </c>
      <c r="AQ116" s="56" t="s">
        <v>2</v>
      </c>
      <c r="AR116" s="60">
        <v>27.15</v>
      </c>
      <c r="AS116" s="60">
        <v>0</v>
      </c>
      <c r="AT116" s="58">
        <v>1</v>
      </c>
      <c r="AU116" s="58">
        <v>0</v>
      </c>
      <c r="AV116" s="60">
        <v>12089.83</v>
      </c>
      <c r="AW116" s="60">
        <v>12269.54</v>
      </c>
      <c r="AX116" s="60">
        <v>36.130000000000003</v>
      </c>
      <c r="AY116" s="60">
        <v>18581.11</v>
      </c>
      <c r="AZ116" s="60">
        <v>5959.51</v>
      </c>
      <c r="BA116" s="60">
        <v>6527.16</v>
      </c>
      <c r="BB116" s="60">
        <v>66439.56</v>
      </c>
      <c r="BC116" s="60">
        <v>10887.79</v>
      </c>
      <c r="BD116" s="60">
        <v>12387.66</v>
      </c>
      <c r="BE116" s="60">
        <v>12269.57</v>
      </c>
      <c r="BF116" s="60">
        <v>0</v>
      </c>
      <c r="BG116" s="60">
        <v>0</v>
      </c>
      <c r="BH116" s="60">
        <v>0</v>
      </c>
      <c r="BI116" s="60">
        <v>0</v>
      </c>
      <c r="BJ116" s="60">
        <v>0</v>
      </c>
      <c r="BK116" s="60">
        <v>133052.35999999999</v>
      </c>
      <c r="BL116" s="61">
        <v>363</v>
      </c>
      <c r="BM116" s="2" t="s">
        <v>1552</v>
      </c>
    </row>
    <row r="117" spans="1:65" s="1" customFormat="1" x14ac:dyDescent="0.2">
      <c r="A117" s="56" t="s">
        <v>127</v>
      </c>
      <c r="B117" s="56" t="s">
        <v>104</v>
      </c>
      <c r="C117" s="56" t="s">
        <v>128</v>
      </c>
      <c r="G117" s="56" t="s">
        <v>129</v>
      </c>
      <c r="H117" s="56" t="s">
        <v>130</v>
      </c>
      <c r="I117" s="56" t="s">
        <v>1015</v>
      </c>
      <c r="K117" s="56" t="s">
        <v>70</v>
      </c>
      <c r="L117" s="56" t="s">
        <v>131</v>
      </c>
      <c r="O117" s="56" t="s">
        <v>132</v>
      </c>
      <c r="Q117" s="56" t="s">
        <v>1018</v>
      </c>
      <c r="T117" s="56" t="s">
        <v>1764</v>
      </c>
      <c r="U117" s="56" t="s">
        <v>1764</v>
      </c>
      <c r="V117" s="56" t="s">
        <v>1769</v>
      </c>
      <c r="W117" s="58">
        <v>20108</v>
      </c>
      <c r="X117" s="59" t="s">
        <v>1770</v>
      </c>
      <c r="Y117" s="56" t="s">
        <v>1028</v>
      </c>
      <c r="Z117" s="56" t="s">
        <v>1029</v>
      </c>
      <c r="AA117" s="56" t="s">
        <v>94</v>
      </c>
      <c r="AB117" s="56" t="s">
        <v>1030</v>
      </c>
      <c r="AC117" s="56" t="s">
        <v>95</v>
      </c>
      <c r="AE117" s="56" t="s">
        <v>1031</v>
      </c>
      <c r="AF117" s="56" t="s">
        <v>1032</v>
      </c>
      <c r="AG117" s="56" t="s">
        <v>115</v>
      </c>
      <c r="AH117" s="56" t="s">
        <v>1033</v>
      </c>
      <c r="AI117" s="56" t="s">
        <v>74</v>
      </c>
      <c r="AJ117" s="56" t="s">
        <v>97</v>
      </c>
      <c r="AK117" s="56" t="s">
        <v>109</v>
      </c>
      <c r="AL117" s="56" t="s">
        <v>110</v>
      </c>
      <c r="AN117" s="56" t="s">
        <v>75</v>
      </c>
      <c r="AO117" s="56" t="s">
        <v>3</v>
      </c>
      <c r="AP117" s="56" t="s">
        <v>3</v>
      </c>
      <c r="AQ117" s="56" t="s">
        <v>2</v>
      </c>
      <c r="AR117" s="60">
        <v>48.24</v>
      </c>
      <c r="AS117" s="60">
        <v>0</v>
      </c>
      <c r="AT117" s="58">
        <v>1</v>
      </c>
      <c r="AU117" s="58">
        <v>0</v>
      </c>
      <c r="AV117" s="60">
        <v>12089.83</v>
      </c>
      <c r="AW117" s="60">
        <v>12269.54</v>
      </c>
      <c r="AX117" s="60">
        <v>64.2</v>
      </c>
      <c r="AY117" s="60">
        <v>18581.11</v>
      </c>
      <c r="AZ117" s="60">
        <v>5959.51</v>
      </c>
      <c r="BA117" s="60">
        <v>6527.16</v>
      </c>
      <c r="BB117" s="60">
        <v>66439.56</v>
      </c>
      <c r="BC117" s="60">
        <v>10887.79</v>
      </c>
      <c r="BD117" s="60">
        <v>12387.66</v>
      </c>
      <c r="BE117" s="60">
        <v>12269.57</v>
      </c>
      <c r="BF117" s="60">
        <v>0</v>
      </c>
      <c r="BG117" s="60">
        <v>0</v>
      </c>
      <c r="BH117" s="60">
        <v>0</v>
      </c>
      <c r="BI117" s="60">
        <v>0</v>
      </c>
      <c r="BJ117" s="60">
        <v>0</v>
      </c>
      <c r="BK117" s="60">
        <v>133052.35999999999</v>
      </c>
      <c r="BL117" s="61">
        <v>363</v>
      </c>
      <c r="BM117" s="2" t="s">
        <v>1552</v>
      </c>
    </row>
    <row r="118" spans="1:65" s="1" customFormat="1" x14ac:dyDescent="0.2">
      <c r="A118" s="56" t="s">
        <v>127</v>
      </c>
      <c r="B118" s="56" t="s">
        <v>104</v>
      </c>
      <c r="C118" s="56" t="s">
        <v>128</v>
      </c>
      <c r="G118" s="56" t="s">
        <v>129</v>
      </c>
      <c r="H118" s="56" t="s">
        <v>130</v>
      </c>
      <c r="I118" s="56" t="s">
        <v>1015</v>
      </c>
      <c r="K118" s="56" t="s">
        <v>70</v>
      </c>
      <c r="L118" s="56" t="s">
        <v>131</v>
      </c>
      <c r="O118" s="56" t="s">
        <v>132</v>
      </c>
      <c r="Q118" s="56" t="s">
        <v>1018</v>
      </c>
      <c r="T118" s="56" t="s">
        <v>1764</v>
      </c>
      <c r="U118" s="56" t="s">
        <v>1757</v>
      </c>
      <c r="V118" s="56" t="s">
        <v>1771</v>
      </c>
      <c r="W118" s="58">
        <v>16524</v>
      </c>
      <c r="X118" s="59" t="s">
        <v>1772</v>
      </c>
      <c r="Y118" s="56" t="s">
        <v>149</v>
      </c>
      <c r="Z118" s="56" t="s">
        <v>150</v>
      </c>
      <c r="AA118" s="56" t="s">
        <v>151</v>
      </c>
      <c r="AB118" s="56" t="s">
        <v>152</v>
      </c>
      <c r="AC118" s="56" t="s">
        <v>153</v>
      </c>
      <c r="AE118" s="56" t="s">
        <v>154</v>
      </c>
      <c r="AF118" s="56" t="s">
        <v>155</v>
      </c>
      <c r="AG118" s="56" t="s">
        <v>156</v>
      </c>
      <c r="AH118" s="56" t="s">
        <v>157</v>
      </c>
      <c r="AI118" s="56" t="s">
        <v>74</v>
      </c>
      <c r="AJ118" s="56" t="s">
        <v>158</v>
      </c>
      <c r="AK118" s="56" t="s">
        <v>159</v>
      </c>
      <c r="AL118" s="56" t="s">
        <v>159</v>
      </c>
      <c r="AN118" s="56" t="s">
        <v>75</v>
      </c>
      <c r="AO118" s="56" t="s">
        <v>3</v>
      </c>
      <c r="AP118" s="56" t="s">
        <v>3</v>
      </c>
      <c r="AQ118" s="56" t="s">
        <v>2</v>
      </c>
      <c r="AR118" s="60">
        <v>71.97</v>
      </c>
      <c r="AS118" s="60">
        <v>0</v>
      </c>
      <c r="AT118" s="58">
        <v>1</v>
      </c>
      <c r="AU118" s="58">
        <v>0</v>
      </c>
      <c r="AV118" s="60">
        <v>12089.83</v>
      </c>
      <c r="AW118" s="60">
        <v>12269.54</v>
      </c>
      <c r="AX118" s="60">
        <v>95.78</v>
      </c>
      <c r="AY118" s="60">
        <v>18581.11</v>
      </c>
      <c r="AZ118" s="60">
        <v>5959.51</v>
      </c>
      <c r="BA118" s="60">
        <v>6527.16</v>
      </c>
      <c r="BB118" s="60">
        <v>66439.56</v>
      </c>
      <c r="BC118" s="60">
        <v>10887.79</v>
      </c>
      <c r="BD118" s="60">
        <v>12387.66</v>
      </c>
      <c r="BE118" s="60">
        <v>12269.57</v>
      </c>
      <c r="BF118" s="60">
        <v>0</v>
      </c>
      <c r="BG118" s="60">
        <v>0</v>
      </c>
      <c r="BH118" s="60">
        <v>0</v>
      </c>
      <c r="BI118" s="60">
        <v>0</v>
      </c>
      <c r="BJ118" s="60">
        <v>0</v>
      </c>
      <c r="BK118" s="60">
        <v>133052.35999999999</v>
      </c>
      <c r="BL118" s="61">
        <v>363</v>
      </c>
      <c r="BM118" s="2" t="s">
        <v>1552</v>
      </c>
    </row>
    <row r="119" spans="1:65" s="1" customFormat="1" ht="22.5" x14ac:dyDescent="0.2">
      <c r="A119" s="56" t="s">
        <v>127</v>
      </c>
      <c r="B119" s="56" t="s">
        <v>104</v>
      </c>
      <c r="C119" s="56" t="s">
        <v>128</v>
      </c>
      <c r="G119" s="56" t="s">
        <v>129</v>
      </c>
      <c r="H119" s="56" t="s">
        <v>130</v>
      </c>
      <c r="I119" s="56" t="s">
        <v>1015</v>
      </c>
      <c r="K119" s="56" t="s">
        <v>70</v>
      </c>
      <c r="L119" s="56" t="s">
        <v>131</v>
      </c>
      <c r="O119" s="56" t="s">
        <v>132</v>
      </c>
      <c r="Q119" s="56" t="s">
        <v>1018</v>
      </c>
      <c r="T119" s="56" t="s">
        <v>1764</v>
      </c>
      <c r="U119" s="56" t="s">
        <v>1757</v>
      </c>
      <c r="V119" s="56" t="s">
        <v>112</v>
      </c>
      <c r="W119" s="58">
        <v>19214</v>
      </c>
      <c r="X119" s="59" t="s">
        <v>1773</v>
      </c>
      <c r="Y119" s="56" t="s">
        <v>140</v>
      </c>
      <c r="Z119" s="56" t="s">
        <v>141</v>
      </c>
      <c r="AA119" s="56" t="s">
        <v>142</v>
      </c>
      <c r="AB119" s="56" t="s">
        <v>143</v>
      </c>
      <c r="AC119" s="56" t="s">
        <v>144</v>
      </c>
      <c r="AE119" s="56" t="s">
        <v>145</v>
      </c>
      <c r="AF119" s="56" t="s">
        <v>114</v>
      </c>
      <c r="AG119" s="56" t="s">
        <v>115</v>
      </c>
      <c r="AH119" s="56" t="s">
        <v>146</v>
      </c>
      <c r="AI119" s="56" t="s">
        <v>74</v>
      </c>
      <c r="AJ119" s="56" t="s">
        <v>147</v>
      </c>
      <c r="AK119" s="56" t="s">
        <v>148</v>
      </c>
      <c r="AL119" s="56" t="s">
        <v>148</v>
      </c>
      <c r="AN119" s="56" t="s">
        <v>75</v>
      </c>
      <c r="AO119" s="56" t="s">
        <v>3</v>
      </c>
      <c r="AP119" s="56" t="s">
        <v>3</v>
      </c>
      <c r="AQ119" s="56" t="s">
        <v>2</v>
      </c>
      <c r="AR119" s="60">
        <v>4.5599999999999996</v>
      </c>
      <c r="AS119" s="60">
        <v>0</v>
      </c>
      <c r="AT119" s="58">
        <v>1</v>
      </c>
      <c r="AU119" s="58">
        <v>0</v>
      </c>
      <c r="AV119" s="60">
        <v>12089.83</v>
      </c>
      <c r="AW119" s="60">
        <v>12269.54</v>
      </c>
      <c r="AX119" s="60">
        <v>6.07</v>
      </c>
      <c r="AY119" s="60">
        <v>18581.11</v>
      </c>
      <c r="AZ119" s="60">
        <v>5959.51</v>
      </c>
      <c r="BA119" s="60">
        <v>6527.16</v>
      </c>
      <c r="BB119" s="60">
        <v>66439.56</v>
      </c>
      <c r="BC119" s="60">
        <v>10887.79</v>
      </c>
      <c r="BD119" s="60">
        <v>12387.66</v>
      </c>
      <c r="BE119" s="60">
        <v>12269.57</v>
      </c>
      <c r="BF119" s="60">
        <v>0</v>
      </c>
      <c r="BG119" s="60">
        <v>0</v>
      </c>
      <c r="BH119" s="60">
        <v>0</v>
      </c>
      <c r="BI119" s="60">
        <v>0</v>
      </c>
      <c r="BJ119" s="60">
        <v>0</v>
      </c>
      <c r="BK119" s="60">
        <v>133052.35999999999</v>
      </c>
      <c r="BL119" s="61">
        <v>363</v>
      </c>
      <c r="BM119" s="2" t="s">
        <v>1552</v>
      </c>
    </row>
    <row r="120" spans="1:65" s="1" customFormat="1" ht="22.5" x14ac:dyDescent="0.2">
      <c r="A120" s="56" t="s">
        <v>127</v>
      </c>
      <c r="B120" s="56" t="s">
        <v>104</v>
      </c>
      <c r="C120" s="56" t="s">
        <v>128</v>
      </c>
      <c r="G120" s="56" t="s">
        <v>129</v>
      </c>
      <c r="H120" s="56" t="s">
        <v>130</v>
      </c>
      <c r="I120" s="56" t="s">
        <v>1015</v>
      </c>
      <c r="K120" s="56" t="s">
        <v>70</v>
      </c>
      <c r="L120" s="56" t="s">
        <v>131</v>
      </c>
      <c r="O120" s="56" t="s">
        <v>132</v>
      </c>
      <c r="Q120" s="56" t="s">
        <v>1018</v>
      </c>
      <c r="T120" s="56" t="s">
        <v>1764</v>
      </c>
      <c r="U120" s="56" t="s">
        <v>1757</v>
      </c>
      <c r="V120" s="56" t="s">
        <v>112</v>
      </c>
      <c r="W120" s="58">
        <v>19213</v>
      </c>
      <c r="X120" s="59" t="s">
        <v>1773</v>
      </c>
      <c r="Y120" s="56" t="s">
        <v>140</v>
      </c>
      <c r="Z120" s="56" t="s">
        <v>141</v>
      </c>
      <c r="AA120" s="56" t="s">
        <v>142</v>
      </c>
      <c r="AB120" s="56" t="s">
        <v>143</v>
      </c>
      <c r="AC120" s="56" t="s">
        <v>144</v>
      </c>
      <c r="AE120" s="56" t="s">
        <v>145</v>
      </c>
      <c r="AF120" s="56" t="s">
        <v>114</v>
      </c>
      <c r="AG120" s="56" t="s">
        <v>115</v>
      </c>
      <c r="AH120" s="56" t="s">
        <v>146</v>
      </c>
      <c r="AI120" s="56" t="s">
        <v>74</v>
      </c>
      <c r="AJ120" s="56" t="s">
        <v>147</v>
      </c>
      <c r="AK120" s="56" t="s">
        <v>148</v>
      </c>
      <c r="AL120" s="56" t="s">
        <v>148</v>
      </c>
      <c r="AN120" s="56" t="s">
        <v>75</v>
      </c>
      <c r="AO120" s="56" t="s">
        <v>3</v>
      </c>
      <c r="AP120" s="56" t="s">
        <v>3</v>
      </c>
      <c r="AQ120" s="56" t="s">
        <v>2</v>
      </c>
      <c r="AR120" s="60">
        <v>0.24</v>
      </c>
      <c r="AS120" s="60">
        <v>0</v>
      </c>
      <c r="AT120" s="58">
        <v>1</v>
      </c>
      <c r="AU120" s="58">
        <v>0</v>
      </c>
      <c r="AV120" s="60">
        <v>12089.83</v>
      </c>
      <c r="AW120" s="60">
        <v>12269.54</v>
      </c>
      <c r="AX120" s="60">
        <v>0.32</v>
      </c>
      <c r="AY120" s="60">
        <v>18581.11</v>
      </c>
      <c r="AZ120" s="60">
        <v>5959.51</v>
      </c>
      <c r="BA120" s="60">
        <v>6527.16</v>
      </c>
      <c r="BB120" s="60">
        <v>66439.56</v>
      </c>
      <c r="BC120" s="60">
        <v>10887.79</v>
      </c>
      <c r="BD120" s="60">
        <v>12387.66</v>
      </c>
      <c r="BE120" s="60">
        <v>12269.57</v>
      </c>
      <c r="BF120" s="60">
        <v>0</v>
      </c>
      <c r="BG120" s="60">
        <v>0</v>
      </c>
      <c r="BH120" s="60">
        <v>0</v>
      </c>
      <c r="BI120" s="60">
        <v>0</v>
      </c>
      <c r="BJ120" s="60">
        <v>0</v>
      </c>
      <c r="BK120" s="60">
        <v>133052.35999999999</v>
      </c>
      <c r="BL120" s="61">
        <v>363</v>
      </c>
      <c r="BM120" s="2" t="s">
        <v>1552</v>
      </c>
    </row>
    <row r="121" spans="1:65" s="1" customFormat="1" x14ac:dyDescent="0.2">
      <c r="A121" s="56" t="s">
        <v>127</v>
      </c>
      <c r="B121" s="56" t="s">
        <v>104</v>
      </c>
      <c r="C121" s="56" t="s">
        <v>128</v>
      </c>
      <c r="G121" s="56" t="s">
        <v>129</v>
      </c>
      <c r="H121" s="56" t="s">
        <v>130</v>
      </c>
      <c r="I121" s="56" t="s">
        <v>1015</v>
      </c>
      <c r="K121" s="56" t="s">
        <v>70</v>
      </c>
      <c r="L121" s="56" t="s">
        <v>131</v>
      </c>
      <c r="O121" s="56" t="s">
        <v>132</v>
      </c>
      <c r="Q121" s="56" t="s">
        <v>1018</v>
      </c>
      <c r="T121" s="56" t="s">
        <v>1774</v>
      </c>
      <c r="U121" s="56" t="s">
        <v>1764</v>
      </c>
      <c r="V121" s="56" t="s">
        <v>1775</v>
      </c>
      <c r="W121" s="58">
        <v>34567</v>
      </c>
      <c r="X121" s="59" t="s">
        <v>1776</v>
      </c>
      <c r="Y121" s="56" t="s">
        <v>1100</v>
      </c>
      <c r="Z121" s="56" t="s">
        <v>1101</v>
      </c>
      <c r="AA121" s="56" t="s">
        <v>76</v>
      </c>
      <c r="AB121" s="56" t="s">
        <v>102</v>
      </c>
      <c r="AC121" s="56" t="s">
        <v>103</v>
      </c>
      <c r="AE121" s="56" t="s">
        <v>1102</v>
      </c>
      <c r="AF121" s="56" t="s">
        <v>1103</v>
      </c>
      <c r="AG121" s="56" t="s">
        <v>73</v>
      </c>
      <c r="AH121" s="56" t="s">
        <v>1104</v>
      </c>
      <c r="AI121" s="56" t="s">
        <v>74</v>
      </c>
      <c r="AJ121" s="56" t="s">
        <v>79</v>
      </c>
      <c r="AK121" s="56" t="s">
        <v>1105</v>
      </c>
      <c r="AL121" s="56" t="s">
        <v>1105</v>
      </c>
      <c r="AN121" s="56" t="s">
        <v>75</v>
      </c>
      <c r="AO121" s="56" t="s">
        <v>3</v>
      </c>
      <c r="AP121" s="56" t="s">
        <v>3</v>
      </c>
      <c r="AQ121" s="56" t="s">
        <v>2</v>
      </c>
      <c r="AR121" s="60">
        <v>45.47</v>
      </c>
      <c r="AS121" s="60">
        <v>0</v>
      </c>
      <c r="AT121" s="58">
        <v>1</v>
      </c>
      <c r="AU121" s="58">
        <v>0</v>
      </c>
      <c r="AV121" s="60">
        <v>12089.83</v>
      </c>
      <c r="AW121" s="60">
        <v>12269.54</v>
      </c>
      <c r="AX121" s="60">
        <v>60.51</v>
      </c>
      <c r="AY121" s="60">
        <v>18581.11</v>
      </c>
      <c r="AZ121" s="60">
        <v>5959.51</v>
      </c>
      <c r="BA121" s="60">
        <v>6527.16</v>
      </c>
      <c r="BB121" s="60">
        <v>66439.56</v>
      </c>
      <c r="BC121" s="60">
        <v>10887.79</v>
      </c>
      <c r="BD121" s="60">
        <v>12387.66</v>
      </c>
      <c r="BE121" s="60">
        <v>12269.57</v>
      </c>
      <c r="BF121" s="60">
        <v>0</v>
      </c>
      <c r="BG121" s="60">
        <v>0</v>
      </c>
      <c r="BH121" s="60">
        <v>0</v>
      </c>
      <c r="BI121" s="60">
        <v>0</v>
      </c>
      <c r="BJ121" s="60">
        <v>0</v>
      </c>
      <c r="BK121" s="60">
        <v>133052.35999999999</v>
      </c>
      <c r="BL121" s="61">
        <v>363</v>
      </c>
      <c r="BM121" s="2" t="s">
        <v>1552</v>
      </c>
    </row>
    <row r="122" spans="1:65" s="1" customFormat="1" x14ac:dyDescent="0.2">
      <c r="A122" s="56" t="s">
        <v>127</v>
      </c>
      <c r="B122" s="56" t="s">
        <v>104</v>
      </c>
      <c r="C122" s="56" t="s">
        <v>128</v>
      </c>
      <c r="G122" s="56" t="s">
        <v>129</v>
      </c>
      <c r="H122" s="56" t="s">
        <v>130</v>
      </c>
      <c r="I122" s="56" t="s">
        <v>1015</v>
      </c>
      <c r="K122" s="56" t="s">
        <v>70</v>
      </c>
      <c r="L122" s="56" t="s">
        <v>131</v>
      </c>
      <c r="O122" s="56" t="s">
        <v>132</v>
      </c>
      <c r="Q122" s="56" t="s">
        <v>1018</v>
      </c>
      <c r="T122" s="56" t="s">
        <v>1774</v>
      </c>
      <c r="U122" s="56" t="s">
        <v>1774</v>
      </c>
      <c r="V122" s="56" t="s">
        <v>1777</v>
      </c>
      <c r="W122" s="58">
        <v>37407</v>
      </c>
      <c r="X122" s="59" t="s">
        <v>1778</v>
      </c>
      <c r="Y122" s="56" t="s">
        <v>1028</v>
      </c>
      <c r="Z122" s="56" t="s">
        <v>1029</v>
      </c>
      <c r="AA122" s="56" t="s">
        <v>94</v>
      </c>
      <c r="AB122" s="56" t="s">
        <v>1030</v>
      </c>
      <c r="AC122" s="56" t="s">
        <v>95</v>
      </c>
      <c r="AE122" s="56" t="s">
        <v>1031</v>
      </c>
      <c r="AF122" s="56" t="s">
        <v>1032</v>
      </c>
      <c r="AG122" s="56" t="s">
        <v>115</v>
      </c>
      <c r="AH122" s="56" t="s">
        <v>1033</v>
      </c>
      <c r="AI122" s="56" t="s">
        <v>74</v>
      </c>
      <c r="AJ122" s="56" t="s">
        <v>97</v>
      </c>
      <c r="AK122" s="56" t="s">
        <v>109</v>
      </c>
      <c r="AL122" s="56" t="s">
        <v>110</v>
      </c>
      <c r="AN122" s="56" t="s">
        <v>75</v>
      </c>
      <c r="AO122" s="56" t="s">
        <v>3</v>
      </c>
      <c r="AP122" s="56" t="s">
        <v>3</v>
      </c>
      <c r="AQ122" s="56" t="s">
        <v>2</v>
      </c>
      <c r="AR122" s="60">
        <v>48.09</v>
      </c>
      <c r="AS122" s="60">
        <v>0</v>
      </c>
      <c r="AT122" s="58">
        <v>1</v>
      </c>
      <c r="AU122" s="58">
        <v>0</v>
      </c>
      <c r="AV122" s="60">
        <v>12089.83</v>
      </c>
      <c r="AW122" s="60">
        <v>12269.54</v>
      </c>
      <c r="AX122" s="60">
        <v>64</v>
      </c>
      <c r="AY122" s="60">
        <v>18581.11</v>
      </c>
      <c r="AZ122" s="60">
        <v>5959.51</v>
      </c>
      <c r="BA122" s="60">
        <v>6527.16</v>
      </c>
      <c r="BB122" s="60">
        <v>66439.56</v>
      </c>
      <c r="BC122" s="60">
        <v>10887.79</v>
      </c>
      <c r="BD122" s="60">
        <v>12387.66</v>
      </c>
      <c r="BE122" s="60">
        <v>12269.57</v>
      </c>
      <c r="BF122" s="60">
        <v>0</v>
      </c>
      <c r="BG122" s="60">
        <v>0</v>
      </c>
      <c r="BH122" s="60">
        <v>0</v>
      </c>
      <c r="BI122" s="60">
        <v>0</v>
      </c>
      <c r="BJ122" s="60">
        <v>0</v>
      </c>
      <c r="BK122" s="60">
        <v>133052.35999999999</v>
      </c>
      <c r="BL122" s="61">
        <v>363</v>
      </c>
      <c r="BM122" s="2" t="s">
        <v>1552</v>
      </c>
    </row>
    <row r="123" spans="1:65" s="1" customFormat="1" x14ac:dyDescent="0.2">
      <c r="A123" s="56" t="s">
        <v>127</v>
      </c>
      <c r="B123" s="56" t="s">
        <v>104</v>
      </c>
      <c r="C123" s="56" t="s">
        <v>128</v>
      </c>
      <c r="G123" s="56" t="s">
        <v>129</v>
      </c>
      <c r="H123" s="56" t="s">
        <v>130</v>
      </c>
      <c r="I123" s="56" t="s">
        <v>1015</v>
      </c>
      <c r="K123" s="56" t="s">
        <v>70</v>
      </c>
      <c r="L123" s="56" t="s">
        <v>131</v>
      </c>
      <c r="O123" s="56" t="s">
        <v>132</v>
      </c>
      <c r="Q123" s="56" t="s">
        <v>1018</v>
      </c>
      <c r="T123" s="56" t="s">
        <v>1774</v>
      </c>
      <c r="U123" s="56" t="s">
        <v>1774</v>
      </c>
      <c r="V123" s="56" t="s">
        <v>1779</v>
      </c>
      <c r="W123" s="58">
        <v>35680</v>
      </c>
      <c r="X123" s="59" t="s">
        <v>1780</v>
      </c>
      <c r="Y123" s="56" t="s">
        <v>1025</v>
      </c>
      <c r="Z123" s="56" t="s">
        <v>1026</v>
      </c>
      <c r="AA123" s="56" t="s">
        <v>98</v>
      </c>
      <c r="AB123" s="56" t="s">
        <v>99</v>
      </c>
      <c r="AC123" s="56" t="s">
        <v>100</v>
      </c>
      <c r="AE123" s="56" t="s">
        <v>1027</v>
      </c>
      <c r="AF123" s="56" t="s">
        <v>762</v>
      </c>
      <c r="AG123" s="56" t="s">
        <v>763</v>
      </c>
      <c r="AH123" s="56" t="s">
        <v>764</v>
      </c>
      <c r="AI123" s="56" t="s">
        <v>74</v>
      </c>
      <c r="AJ123" s="56" t="s">
        <v>98</v>
      </c>
      <c r="AK123" s="56" t="s">
        <v>765</v>
      </c>
      <c r="AL123" s="56" t="s">
        <v>765</v>
      </c>
      <c r="AN123" s="56" t="s">
        <v>75</v>
      </c>
      <c r="AO123" s="56" t="s">
        <v>3</v>
      </c>
      <c r="AP123" s="56" t="s">
        <v>3</v>
      </c>
      <c r="AQ123" s="56" t="s">
        <v>2</v>
      </c>
      <c r="AR123" s="60">
        <v>515.70000000000005</v>
      </c>
      <c r="AS123" s="60">
        <v>0</v>
      </c>
      <c r="AT123" s="58">
        <v>1</v>
      </c>
      <c r="AU123" s="58">
        <v>0</v>
      </c>
      <c r="AV123" s="60">
        <v>12089.83</v>
      </c>
      <c r="AW123" s="60">
        <v>12269.54</v>
      </c>
      <c r="AX123" s="60">
        <v>686.34</v>
      </c>
      <c r="AY123" s="60">
        <v>18581.11</v>
      </c>
      <c r="AZ123" s="60">
        <v>5959.51</v>
      </c>
      <c r="BA123" s="60">
        <v>6527.16</v>
      </c>
      <c r="BB123" s="60">
        <v>66439.56</v>
      </c>
      <c r="BC123" s="60">
        <v>10887.79</v>
      </c>
      <c r="BD123" s="60">
        <v>12387.66</v>
      </c>
      <c r="BE123" s="60">
        <v>12269.57</v>
      </c>
      <c r="BF123" s="60">
        <v>0</v>
      </c>
      <c r="BG123" s="60">
        <v>0</v>
      </c>
      <c r="BH123" s="60">
        <v>0</v>
      </c>
      <c r="BI123" s="60">
        <v>0</v>
      </c>
      <c r="BJ123" s="60">
        <v>0</v>
      </c>
      <c r="BK123" s="60">
        <v>133052.35999999999</v>
      </c>
      <c r="BL123" s="61">
        <v>363</v>
      </c>
      <c r="BM123" s="2" t="s">
        <v>1552</v>
      </c>
    </row>
    <row r="124" spans="1:65" s="1" customFormat="1" x14ac:dyDescent="0.2">
      <c r="A124" s="56" t="s">
        <v>127</v>
      </c>
      <c r="B124" s="56" t="s">
        <v>104</v>
      </c>
      <c r="C124" s="56" t="s">
        <v>128</v>
      </c>
      <c r="G124" s="56" t="s">
        <v>129</v>
      </c>
      <c r="H124" s="56" t="s">
        <v>130</v>
      </c>
      <c r="I124" s="56" t="s">
        <v>1015</v>
      </c>
      <c r="K124" s="56" t="s">
        <v>70</v>
      </c>
      <c r="L124" s="56" t="s">
        <v>131</v>
      </c>
      <c r="O124" s="56" t="s">
        <v>132</v>
      </c>
      <c r="Q124" s="56" t="s">
        <v>1018</v>
      </c>
      <c r="T124" s="56" t="s">
        <v>1774</v>
      </c>
      <c r="U124" s="56" t="s">
        <v>1757</v>
      </c>
      <c r="V124" s="56" t="s">
        <v>1781</v>
      </c>
      <c r="W124" s="58">
        <v>34267</v>
      </c>
      <c r="X124" s="59" t="s">
        <v>1782</v>
      </c>
      <c r="Y124" s="56" t="s">
        <v>1783</v>
      </c>
      <c r="Z124" s="56" t="s">
        <v>1784</v>
      </c>
      <c r="AA124" s="56" t="s">
        <v>782</v>
      </c>
      <c r="AB124" s="56" t="s">
        <v>1785</v>
      </c>
      <c r="AC124" s="56" t="s">
        <v>134</v>
      </c>
      <c r="AE124" s="56" t="s">
        <v>1786</v>
      </c>
      <c r="AF124" s="56" t="s">
        <v>114</v>
      </c>
      <c r="AG124" s="56" t="s">
        <v>115</v>
      </c>
      <c r="AH124" s="56" t="s">
        <v>1787</v>
      </c>
      <c r="AI124" s="56" t="s">
        <v>74</v>
      </c>
      <c r="AJ124" s="56" t="s">
        <v>79</v>
      </c>
      <c r="AK124" s="56" t="s">
        <v>109</v>
      </c>
      <c r="AL124" s="56" t="s">
        <v>110</v>
      </c>
      <c r="AN124" s="56" t="s">
        <v>75</v>
      </c>
      <c r="AO124" s="56" t="s">
        <v>3</v>
      </c>
      <c r="AP124" s="56" t="s">
        <v>3</v>
      </c>
      <c r="AQ124" s="56" t="s">
        <v>2</v>
      </c>
      <c r="AR124" s="60">
        <v>80.239999999999995</v>
      </c>
      <c r="AS124" s="60">
        <v>0</v>
      </c>
      <c r="AT124" s="58">
        <v>1</v>
      </c>
      <c r="AU124" s="58">
        <v>0</v>
      </c>
      <c r="AV124" s="60">
        <v>12089.83</v>
      </c>
      <c r="AW124" s="60">
        <v>12269.54</v>
      </c>
      <c r="AX124" s="60">
        <v>106.79</v>
      </c>
      <c r="AY124" s="60">
        <v>18581.11</v>
      </c>
      <c r="AZ124" s="60">
        <v>5959.51</v>
      </c>
      <c r="BA124" s="60">
        <v>6527.16</v>
      </c>
      <c r="BB124" s="60">
        <v>66439.56</v>
      </c>
      <c r="BC124" s="60">
        <v>10887.79</v>
      </c>
      <c r="BD124" s="60">
        <v>12387.66</v>
      </c>
      <c r="BE124" s="60">
        <v>12269.57</v>
      </c>
      <c r="BF124" s="60">
        <v>0</v>
      </c>
      <c r="BG124" s="60">
        <v>0</v>
      </c>
      <c r="BH124" s="60">
        <v>0</v>
      </c>
      <c r="BI124" s="60">
        <v>0</v>
      </c>
      <c r="BJ124" s="60">
        <v>0</v>
      </c>
      <c r="BK124" s="60">
        <v>133052.35999999999</v>
      </c>
      <c r="BL124" s="61">
        <v>363</v>
      </c>
      <c r="BM124" s="2" t="s">
        <v>1552</v>
      </c>
    </row>
    <row r="125" spans="1:65" s="1" customFormat="1" x14ac:dyDescent="0.2">
      <c r="A125" s="56" t="s">
        <v>127</v>
      </c>
      <c r="B125" s="56" t="s">
        <v>104</v>
      </c>
      <c r="C125" s="56" t="s">
        <v>128</v>
      </c>
      <c r="G125" s="56" t="s">
        <v>129</v>
      </c>
      <c r="H125" s="56" t="s">
        <v>130</v>
      </c>
      <c r="I125" s="56" t="s">
        <v>1015</v>
      </c>
      <c r="K125" s="56" t="s">
        <v>70</v>
      </c>
      <c r="L125" s="56" t="s">
        <v>131</v>
      </c>
      <c r="O125" s="56" t="s">
        <v>132</v>
      </c>
      <c r="Q125" s="56" t="s">
        <v>1018</v>
      </c>
      <c r="T125" s="56" t="s">
        <v>1774</v>
      </c>
      <c r="U125" s="56" t="s">
        <v>1757</v>
      </c>
      <c r="V125" s="56" t="s">
        <v>1781</v>
      </c>
      <c r="W125" s="58">
        <v>34266</v>
      </c>
      <c r="X125" s="59" t="s">
        <v>1782</v>
      </c>
      <c r="Y125" s="56" t="s">
        <v>1783</v>
      </c>
      <c r="Z125" s="56" t="s">
        <v>1784</v>
      </c>
      <c r="AA125" s="56" t="s">
        <v>782</v>
      </c>
      <c r="AB125" s="56" t="s">
        <v>1785</v>
      </c>
      <c r="AC125" s="56" t="s">
        <v>134</v>
      </c>
      <c r="AE125" s="56" t="s">
        <v>1786</v>
      </c>
      <c r="AF125" s="56" t="s">
        <v>114</v>
      </c>
      <c r="AG125" s="56" t="s">
        <v>115</v>
      </c>
      <c r="AH125" s="56" t="s">
        <v>1787</v>
      </c>
      <c r="AI125" s="56" t="s">
        <v>74</v>
      </c>
      <c r="AJ125" s="56" t="s">
        <v>79</v>
      </c>
      <c r="AK125" s="56" t="s">
        <v>109</v>
      </c>
      <c r="AL125" s="56" t="s">
        <v>110</v>
      </c>
      <c r="AN125" s="56" t="s">
        <v>75</v>
      </c>
      <c r="AO125" s="56" t="s">
        <v>3</v>
      </c>
      <c r="AP125" s="56" t="s">
        <v>3</v>
      </c>
      <c r="AQ125" s="56" t="s">
        <v>2</v>
      </c>
      <c r="AR125" s="60">
        <v>120.63</v>
      </c>
      <c r="AS125" s="60">
        <v>0</v>
      </c>
      <c r="AT125" s="58">
        <v>1</v>
      </c>
      <c r="AU125" s="58">
        <v>0</v>
      </c>
      <c r="AV125" s="60">
        <v>12089.83</v>
      </c>
      <c r="AW125" s="60">
        <v>12269.54</v>
      </c>
      <c r="AX125" s="60">
        <v>160.55000000000001</v>
      </c>
      <c r="AY125" s="60">
        <v>18581.11</v>
      </c>
      <c r="AZ125" s="60">
        <v>5959.51</v>
      </c>
      <c r="BA125" s="60">
        <v>6527.16</v>
      </c>
      <c r="BB125" s="60">
        <v>66439.56</v>
      </c>
      <c r="BC125" s="60">
        <v>10887.79</v>
      </c>
      <c r="BD125" s="60">
        <v>12387.66</v>
      </c>
      <c r="BE125" s="60">
        <v>12269.57</v>
      </c>
      <c r="BF125" s="60">
        <v>0</v>
      </c>
      <c r="BG125" s="60">
        <v>0</v>
      </c>
      <c r="BH125" s="60">
        <v>0</v>
      </c>
      <c r="BI125" s="60">
        <v>0</v>
      </c>
      <c r="BJ125" s="60">
        <v>0</v>
      </c>
      <c r="BK125" s="60">
        <v>133052.35999999999</v>
      </c>
      <c r="BL125" s="61">
        <v>363</v>
      </c>
      <c r="BM125" s="2" t="s">
        <v>1552</v>
      </c>
    </row>
    <row r="126" spans="1:65" s="1" customFormat="1" x14ac:dyDescent="0.2">
      <c r="A126" s="56" t="s">
        <v>127</v>
      </c>
      <c r="B126" s="56" t="s">
        <v>104</v>
      </c>
      <c r="C126" s="56" t="s">
        <v>128</v>
      </c>
      <c r="G126" s="56" t="s">
        <v>129</v>
      </c>
      <c r="H126" s="56" t="s">
        <v>130</v>
      </c>
      <c r="I126" s="56" t="s">
        <v>1015</v>
      </c>
      <c r="K126" s="56" t="s">
        <v>70</v>
      </c>
      <c r="L126" s="56" t="s">
        <v>131</v>
      </c>
      <c r="O126" s="56" t="s">
        <v>132</v>
      </c>
      <c r="Q126" s="56" t="s">
        <v>1018</v>
      </c>
      <c r="T126" s="56" t="s">
        <v>1774</v>
      </c>
      <c r="U126" s="56" t="s">
        <v>1757</v>
      </c>
      <c r="V126" s="56" t="s">
        <v>1781</v>
      </c>
      <c r="W126" s="58">
        <v>34268</v>
      </c>
      <c r="X126" s="59" t="s">
        <v>1782</v>
      </c>
      <c r="Y126" s="56" t="s">
        <v>1783</v>
      </c>
      <c r="Z126" s="56" t="s">
        <v>1784</v>
      </c>
      <c r="AA126" s="56" t="s">
        <v>782</v>
      </c>
      <c r="AB126" s="56" t="s">
        <v>1785</v>
      </c>
      <c r="AC126" s="56" t="s">
        <v>134</v>
      </c>
      <c r="AE126" s="56" t="s">
        <v>1786</v>
      </c>
      <c r="AF126" s="56" t="s">
        <v>114</v>
      </c>
      <c r="AG126" s="56" t="s">
        <v>115</v>
      </c>
      <c r="AH126" s="56" t="s">
        <v>1787</v>
      </c>
      <c r="AI126" s="56" t="s">
        <v>74</v>
      </c>
      <c r="AJ126" s="56" t="s">
        <v>79</v>
      </c>
      <c r="AK126" s="56" t="s">
        <v>109</v>
      </c>
      <c r="AL126" s="56" t="s">
        <v>110</v>
      </c>
      <c r="AN126" s="56" t="s">
        <v>75</v>
      </c>
      <c r="AO126" s="56" t="s">
        <v>3</v>
      </c>
      <c r="AP126" s="56" t="s">
        <v>3</v>
      </c>
      <c r="AQ126" s="56" t="s">
        <v>2</v>
      </c>
      <c r="AR126" s="60">
        <v>82.16</v>
      </c>
      <c r="AS126" s="60">
        <v>0</v>
      </c>
      <c r="AT126" s="58">
        <v>1</v>
      </c>
      <c r="AU126" s="58">
        <v>0</v>
      </c>
      <c r="AV126" s="60">
        <v>12089.83</v>
      </c>
      <c r="AW126" s="60">
        <v>12269.54</v>
      </c>
      <c r="AX126" s="60">
        <v>109.35</v>
      </c>
      <c r="AY126" s="60">
        <v>18581.11</v>
      </c>
      <c r="AZ126" s="60">
        <v>5959.51</v>
      </c>
      <c r="BA126" s="60">
        <v>6527.16</v>
      </c>
      <c r="BB126" s="60">
        <v>66439.56</v>
      </c>
      <c r="BC126" s="60">
        <v>10887.79</v>
      </c>
      <c r="BD126" s="60">
        <v>12387.66</v>
      </c>
      <c r="BE126" s="60">
        <v>12269.57</v>
      </c>
      <c r="BF126" s="60">
        <v>0</v>
      </c>
      <c r="BG126" s="60">
        <v>0</v>
      </c>
      <c r="BH126" s="60">
        <v>0</v>
      </c>
      <c r="BI126" s="60">
        <v>0</v>
      </c>
      <c r="BJ126" s="60">
        <v>0</v>
      </c>
      <c r="BK126" s="60">
        <v>133052.35999999999</v>
      </c>
      <c r="BL126" s="61">
        <v>363</v>
      </c>
      <c r="BM126" s="2" t="s">
        <v>1552</v>
      </c>
    </row>
    <row r="127" spans="1:65" s="1" customFormat="1" ht="22.5" x14ac:dyDescent="0.2">
      <c r="A127" s="56" t="s">
        <v>127</v>
      </c>
      <c r="B127" s="56" t="s">
        <v>104</v>
      </c>
      <c r="C127" s="56" t="s">
        <v>128</v>
      </c>
      <c r="G127" s="56" t="s">
        <v>129</v>
      </c>
      <c r="H127" s="56" t="s">
        <v>130</v>
      </c>
      <c r="I127" s="56" t="s">
        <v>1015</v>
      </c>
      <c r="K127" s="56" t="s">
        <v>70</v>
      </c>
      <c r="L127" s="56" t="s">
        <v>131</v>
      </c>
      <c r="O127" s="56" t="s">
        <v>132</v>
      </c>
      <c r="Q127" s="56" t="s">
        <v>1018</v>
      </c>
      <c r="T127" s="56" t="s">
        <v>1774</v>
      </c>
      <c r="U127" s="56" t="s">
        <v>1764</v>
      </c>
      <c r="V127" s="56" t="s">
        <v>1788</v>
      </c>
      <c r="W127" s="58">
        <v>36651</v>
      </c>
      <c r="X127" s="59" t="s">
        <v>1789</v>
      </c>
      <c r="Y127" s="56" t="s">
        <v>1790</v>
      </c>
      <c r="Z127" s="56" t="s">
        <v>1791</v>
      </c>
      <c r="AA127" s="56" t="s">
        <v>142</v>
      </c>
      <c r="AB127" s="56" t="s">
        <v>143</v>
      </c>
      <c r="AC127" s="56" t="s">
        <v>144</v>
      </c>
      <c r="AE127" s="56" t="s">
        <v>1792</v>
      </c>
      <c r="AF127" s="56" t="s">
        <v>114</v>
      </c>
      <c r="AG127" s="56" t="s">
        <v>115</v>
      </c>
      <c r="AH127" s="56" t="s">
        <v>845</v>
      </c>
      <c r="AI127" s="56" t="s">
        <v>74</v>
      </c>
      <c r="AJ127" s="56" t="s">
        <v>147</v>
      </c>
      <c r="AK127" s="56" t="s">
        <v>1793</v>
      </c>
      <c r="AL127" s="56" t="s">
        <v>1793</v>
      </c>
      <c r="AN127" s="56" t="s">
        <v>75</v>
      </c>
      <c r="AO127" s="56" t="s">
        <v>3</v>
      </c>
      <c r="AP127" s="56" t="s">
        <v>3</v>
      </c>
      <c r="AQ127" s="56" t="s">
        <v>2</v>
      </c>
      <c r="AR127" s="60">
        <v>11.27</v>
      </c>
      <c r="AS127" s="60">
        <v>0</v>
      </c>
      <c r="AT127" s="58">
        <v>1</v>
      </c>
      <c r="AU127" s="58">
        <v>0</v>
      </c>
      <c r="AV127" s="60">
        <v>12089.83</v>
      </c>
      <c r="AW127" s="60">
        <v>12269.54</v>
      </c>
      <c r="AX127" s="60">
        <v>15</v>
      </c>
      <c r="AY127" s="60">
        <v>18581.11</v>
      </c>
      <c r="AZ127" s="60">
        <v>5959.51</v>
      </c>
      <c r="BA127" s="60">
        <v>6527.16</v>
      </c>
      <c r="BB127" s="60">
        <v>66439.56</v>
      </c>
      <c r="BC127" s="60">
        <v>10887.79</v>
      </c>
      <c r="BD127" s="60">
        <v>12387.66</v>
      </c>
      <c r="BE127" s="60">
        <v>12269.57</v>
      </c>
      <c r="BF127" s="60">
        <v>0</v>
      </c>
      <c r="BG127" s="60">
        <v>0</v>
      </c>
      <c r="BH127" s="60">
        <v>0</v>
      </c>
      <c r="BI127" s="60">
        <v>0</v>
      </c>
      <c r="BJ127" s="60">
        <v>0</v>
      </c>
      <c r="BK127" s="60">
        <v>133052.35999999999</v>
      </c>
      <c r="BL127" s="61">
        <v>363</v>
      </c>
      <c r="BM127" s="2" t="s">
        <v>1552</v>
      </c>
    </row>
    <row r="128" spans="1:65" s="1" customFormat="1" x14ac:dyDescent="0.2">
      <c r="A128" s="56" t="s">
        <v>127</v>
      </c>
      <c r="B128" s="56" t="s">
        <v>104</v>
      </c>
      <c r="C128" s="56" t="s">
        <v>128</v>
      </c>
      <c r="G128" s="56" t="s">
        <v>129</v>
      </c>
      <c r="H128" s="56" t="s">
        <v>130</v>
      </c>
      <c r="I128" s="56" t="s">
        <v>1015</v>
      </c>
      <c r="K128" s="56" t="s">
        <v>70</v>
      </c>
      <c r="L128" s="56" t="s">
        <v>131</v>
      </c>
      <c r="O128" s="56" t="s">
        <v>132</v>
      </c>
      <c r="Q128" s="56" t="s">
        <v>1018</v>
      </c>
      <c r="T128" s="56" t="s">
        <v>1794</v>
      </c>
      <c r="U128" s="56" t="s">
        <v>1774</v>
      </c>
      <c r="V128" s="56" t="s">
        <v>112</v>
      </c>
      <c r="W128" s="58">
        <v>37499</v>
      </c>
      <c r="X128" s="59" t="s">
        <v>1795</v>
      </c>
      <c r="Y128" s="56" t="s">
        <v>1796</v>
      </c>
      <c r="Z128" s="56" t="s">
        <v>1797</v>
      </c>
      <c r="AA128" s="56" t="s">
        <v>105</v>
      </c>
      <c r="AB128" s="56" t="s">
        <v>106</v>
      </c>
      <c r="AC128" s="56" t="s">
        <v>107</v>
      </c>
      <c r="AE128" s="56" t="s">
        <v>1798</v>
      </c>
      <c r="AF128" s="56" t="s">
        <v>114</v>
      </c>
      <c r="AG128" s="56" t="s">
        <v>115</v>
      </c>
      <c r="AH128" s="56" t="s">
        <v>1799</v>
      </c>
      <c r="AI128" s="56" t="s">
        <v>74</v>
      </c>
      <c r="AJ128" s="56" t="s">
        <v>108</v>
      </c>
      <c r="AK128" s="56" t="s">
        <v>109</v>
      </c>
      <c r="AL128" s="56" t="s">
        <v>110</v>
      </c>
      <c r="AN128" s="56" t="s">
        <v>75</v>
      </c>
      <c r="AO128" s="56" t="s">
        <v>3</v>
      </c>
      <c r="AP128" s="56" t="s">
        <v>3</v>
      </c>
      <c r="AQ128" s="56" t="s">
        <v>2</v>
      </c>
      <c r="AR128" s="60">
        <v>66.56</v>
      </c>
      <c r="AS128" s="60">
        <v>0</v>
      </c>
      <c r="AT128" s="58">
        <v>1</v>
      </c>
      <c r="AU128" s="58">
        <v>0</v>
      </c>
      <c r="AV128" s="60">
        <v>12089.83</v>
      </c>
      <c r="AW128" s="60">
        <v>12269.54</v>
      </c>
      <c r="AX128" s="60">
        <v>88.58</v>
      </c>
      <c r="AY128" s="60">
        <v>18581.11</v>
      </c>
      <c r="AZ128" s="60">
        <v>5959.51</v>
      </c>
      <c r="BA128" s="60">
        <v>6527.16</v>
      </c>
      <c r="BB128" s="60">
        <v>66439.56</v>
      </c>
      <c r="BC128" s="60">
        <v>10887.79</v>
      </c>
      <c r="BD128" s="60">
        <v>12387.66</v>
      </c>
      <c r="BE128" s="60">
        <v>12269.57</v>
      </c>
      <c r="BF128" s="60">
        <v>0</v>
      </c>
      <c r="BG128" s="60">
        <v>0</v>
      </c>
      <c r="BH128" s="60">
        <v>0</v>
      </c>
      <c r="BI128" s="60">
        <v>0</v>
      </c>
      <c r="BJ128" s="60">
        <v>0</v>
      </c>
      <c r="BK128" s="60">
        <v>133052.35999999999</v>
      </c>
      <c r="BL128" s="61">
        <v>363</v>
      </c>
      <c r="BM128" s="2" t="s">
        <v>1552</v>
      </c>
    </row>
    <row r="129" spans="1:77" s="1" customFormat="1" ht="22.5" x14ac:dyDescent="0.2">
      <c r="A129" s="56" t="s">
        <v>127</v>
      </c>
      <c r="B129" s="56" t="s">
        <v>104</v>
      </c>
      <c r="C129" s="56" t="s">
        <v>128</v>
      </c>
      <c r="G129" s="56" t="s">
        <v>129</v>
      </c>
      <c r="H129" s="56" t="s">
        <v>130</v>
      </c>
      <c r="I129" s="56" t="s">
        <v>1015</v>
      </c>
      <c r="K129" s="56" t="s">
        <v>70</v>
      </c>
      <c r="L129" s="56" t="s">
        <v>131</v>
      </c>
      <c r="O129" s="56" t="s">
        <v>132</v>
      </c>
      <c r="Q129" s="56" t="s">
        <v>1018</v>
      </c>
      <c r="T129" s="56" t="s">
        <v>1794</v>
      </c>
      <c r="U129" s="56" t="s">
        <v>1774</v>
      </c>
      <c r="V129" s="56" t="s">
        <v>112</v>
      </c>
      <c r="W129" s="58">
        <v>37604</v>
      </c>
      <c r="X129" s="59" t="s">
        <v>1800</v>
      </c>
      <c r="Y129" s="56" t="s">
        <v>140</v>
      </c>
      <c r="Z129" s="56" t="s">
        <v>141</v>
      </c>
      <c r="AA129" s="56" t="s">
        <v>142</v>
      </c>
      <c r="AB129" s="56" t="s">
        <v>143</v>
      </c>
      <c r="AC129" s="56" t="s">
        <v>144</v>
      </c>
      <c r="AE129" s="56" t="s">
        <v>145</v>
      </c>
      <c r="AF129" s="56" t="s">
        <v>114</v>
      </c>
      <c r="AG129" s="56" t="s">
        <v>115</v>
      </c>
      <c r="AH129" s="56" t="s">
        <v>146</v>
      </c>
      <c r="AI129" s="56" t="s">
        <v>74</v>
      </c>
      <c r="AJ129" s="56" t="s">
        <v>147</v>
      </c>
      <c r="AK129" s="56" t="s">
        <v>148</v>
      </c>
      <c r="AL129" s="56" t="s">
        <v>148</v>
      </c>
      <c r="AN129" s="56" t="s">
        <v>75</v>
      </c>
      <c r="AO129" s="56" t="s">
        <v>3</v>
      </c>
      <c r="AP129" s="56" t="s">
        <v>3</v>
      </c>
      <c r="AQ129" s="56" t="s">
        <v>2</v>
      </c>
      <c r="AR129" s="60">
        <v>1.1000000000000001</v>
      </c>
      <c r="AS129" s="60">
        <v>0</v>
      </c>
      <c r="AT129" s="58">
        <v>1</v>
      </c>
      <c r="AU129" s="58">
        <v>0</v>
      </c>
      <c r="AV129" s="60">
        <v>12089.83</v>
      </c>
      <c r="AW129" s="60">
        <v>12269.54</v>
      </c>
      <c r="AX129" s="60">
        <v>1.47</v>
      </c>
      <c r="AY129" s="60">
        <v>18581.11</v>
      </c>
      <c r="AZ129" s="60">
        <v>5959.51</v>
      </c>
      <c r="BA129" s="60">
        <v>6527.16</v>
      </c>
      <c r="BB129" s="60">
        <v>66439.56</v>
      </c>
      <c r="BC129" s="60">
        <v>10887.79</v>
      </c>
      <c r="BD129" s="60">
        <v>12387.66</v>
      </c>
      <c r="BE129" s="60">
        <v>12269.57</v>
      </c>
      <c r="BF129" s="60">
        <v>0</v>
      </c>
      <c r="BG129" s="60">
        <v>0</v>
      </c>
      <c r="BH129" s="60">
        <v>0</v>
      </c>
      <c r="BI129" s="60">
        <v>0</v>
      </c>
      <c r="BJ129" s="60">
        <v>0</v>
      </c>
      <c r="BK129" s="60">
        <v>133052.35999999999</v>
      </c>
      <c r="BL129" s="61">
        <v>363</v>
      </c>
      <c r="BM129" s="2" t="s">
        <v>1552</v>
      </c>
    </row>
    <row r="130" spans="1:77" s="1" customFormat="1" ht="22.5" x14ac:dyDescent="0.2">
      <c r="A130" s="56" t="s">
        <v>127</v>
      </c>
      <c r="B130" s="56" t="s">
        <v>104</v>
      </c>
      <c r="C130" s="56" t="s">
        <v>128</v>
      </c>
      <c r="G130" s="56" t="s">
        <v>129</v>
      </c>
      <c r="H130" s="56" t="s">
        <v>130</v>
      </c>
      <c r="I130" s="56" t="s">
        <v>1015</v>
      </c>
      <c r="K130" s="56" t="s">
        <v>70</v>
      </c>
      <c r="L130" s="56" t="s">
        <v>131</v>
      </c>
      <c r="O130" s="56" t="s">
        <v>132</v>
      </c>
      <c r="Q130" s="56" t="s">
        <v>1018</v>
      </c>
      <c r="T130" s="56" t="s">
        <v>1794</v>
      </c>
      <c r="U130" s="56" t="s">
        <v>1774</v>
      </c>
      <c r="V130" s="56" t="s">
        <v>112</v>
      </c>
      <c r="W130" s="58">
        <v>37581</v>
      </c>
      <c r="X130" s="59" t="s">
        <v>1800</v>
      </c>
      <c r="Y130" s="56" t="s">
        <v>140</v>
      </c>
      <c r="Z130" s="56" t="s">
        <v>141</v>
      </c>
      <c r="AA130" s="56" t="s">
        <v>142</v>
      </c>
      <c r="AB130" s="56" t="s">
        <v>143</v>
      </c>
      <c r="AC130" s="56" t="s">
        <v>144</v>
      </c>
      <c r="AE130" s="56" t="s">
        <v>145</v>
      </c>
      <c r="AF130" s="56" t="s">
        <v>114</v>
      </c>
      <c r="AG130" s="56" t="s">
        <v>115</v>
      </c>
      <c r="AH130" s="56" t="s">
        <v>146</v>
      </c>
      <c r="AI130" s="56" t="s">
        <v>74</v>
      </c>
      <c r="AJ130" s="56" t="s">
        <v>147</v>
      </c>
      <c r="AK130" s="56" t="s">
        <v>148</v>
      </c>
      <c r="AL130" s="56" t="s">
        <v>148</v>
      </c>
      <c r="AN130" s="56" t="s">
        <v>75</v>
      </c>
      <c r="AO130" s="56" t="s">
        <v>3</v>
      </c>
      <c r="AP130" s="56" t="s">
        <v>3</v>
      </c>
      <c r="AQ130" s="56" t="s">
        <v>2</v>
      </c>
      <c r="AR130" s="60">
        <v>4.5599999999999996</v>
      </c>
      <c r="AS130" s="60">
        <v>0</v>
      </c>
      <c r="AT130" s="58">
        <v>1</v>
      </c>
      <c r="AU130" s="58">
        <v>0</v>
      </c>
      <c r="AV130" s="60">
        <v>12089.83</v>
      </c>
      <c r="AW130" s="60">
        <v>12269.54</v>
      </c>
      <c r="AX130" s="60">
        <v>6.07</v>
      </c>
      <c r="AY130" s="60">
        <v>18581.11</v>
      </c>
      <c r="AZ130" s="60">
        <v>5959.51</v>
      </c>
      <c r="BA130" s="60">
        <v>6527.16</v>
      </c>
      <c r="BB130" s="60">
        <v>66439.56</v>
      </c>
      <c r="BC130" s="60">
        <v>10887.79</v>
      </c>
      <c r="BD130" s="60">
        <v>12387.66</v>
      </c>
      <c r="BE130" s="60">
        <v>12269.57</v>
      </c>
      <c r="BF130" s="60">
        <v>0</v>
      </c>
      <c r="BG130" s="60">
        <v>0</v>
      </c>
      <c r="BH130" s="60">
        <v>0</v>
      </c>
      <c r="BI130" s="60">
        <v>0</v>
      </c>
      <c r="BJ130" s="60">
        <v>0</v>
      </c>
      <c r="BK130" s="60">
        <v>133052.35999999999</v>
      </c>
      <c r="BL130" s="61">
        <v>363</v>
      </c>
      <c r="BM130" s="2" t="s">
        <v>1552</v>
      </c>
    </row>
    <row r="131" spans="1:77" s="1" customFormat="1" ht="15" x14ac:dyDescent="0.25">
      <c r="A131" s="56" t="s">
        <v>127</v>
      </c>
      <c r="B131" s="56" t="s">
        <v>104</v>
      </c>
      <c r="C131" s="56" t="s">
        <v>128</v>
      </c>
      <c r="D131"/>
      <c r="E131"/>
      <c r="F131"/>
      <c r="G131" s="56" t="s">
        <v>129</v>
      </c>
      <c r="H131" s="56" t="s">
        <v>130</v>
      </c>
      <c r="I131" s="56" t="s">
        <v>757</v>
      </c>
      <c r="J131"/>
      <c r="K131" s="56" t="s">
        <v>70</v>
      </c>
      <c r="L131" s="56" t="s">
        <v>131</v>
      </c>
      <c r="M131"/>
      <c r="N131"/>
      <c r="O131" s="56" t="s">
        <v>132</v>
      </c>
      <c r="P131"/>
      <c r="Q131" s="56" t="s">
        <v>758</v>
      </c>
      <c r="R131"/>
      <c r="S131"/>
      <c r="T131" s="56" t="s">
        <v>1552</v>
      </c>
      <c r="U131" s="56" t="s">
        <v>1794</v>
      </c>
      <c r="V131" s="56" t="s">
        <v>1801</v>
      </c>
      <c r="W131" s="58">
        <v>36608</v>
      </c>
      <c r="X131" s="59" t="s">
        <v>1802</v>
      </c>
      <c r="Y131" s="56" t="s">
        <v>1803</v>
      </c>
      <c r="Z131" s="56" t="s">
        <v>1804</v>
      </c>
      <c r="AA131" s="56" t="s">
        <v>119</v>
      </c>
      <c r="AB131" s="56" t="s">
        <v>1150</v>
      </c>
      <c r="AC131" s="56" t="s">
        <v>200</v>
      </c>
      <c r="AD131"/>
      <c r="AE131" s="56" t="s">
        <v>1151</v>
      </c>
      <c r="AF131" s="56" t="s">
        <v>1152</v>
      </c>
      <c r="AG131" s="56" t="s">
        <v>123</v>
      </c>
      <c r="AH131" s="56" t="s">
        <v>1153</v>
      </c>
      <c r="AI131" s="56" t="s">
        <v>81</v>
      </c>
      <c r="AJ131" s="56" t="s">
        <v>177</v>
      </c>
      <c r="AK131" s="56" t="s">
        <v>1154</v>
      </c>
      <c r="AL131" s="56" t="s">
        <v>1154</v>
      </c>
      <c r="AM131"/>
      <c r="AN131" s="56" t="s">
        <v>75</v>
      </c>
      <c r="AO131" s="56" t="s">
        <v>2</v>
      </c>
      <c r="AP131" s="60">
        <v>111.54</v>
      </c>
      <c r="AQ131" s="60">
        <v>0</v>
      </c>
      <c r="AR131" s="58">
        <v>1</v>
      </c>
      <c r="AS131" s="58">
        <v>0</v>
      </c>
      <c r="AT131" s="60">
        <v>16329.53</v>
      </c>
      <c r="AU131" s="60">
        <v>102888.98</v>
      </c>
      <c r="AV131" s="60">
        <v>82.7</v>
      </c>
      <c r="AW131" s="60">
        <v>23510.66</v>
      </c>
      <c r="AX131" s="60">
        <v>7550.76</v>
      </c>
      <c r="AY131" s="60">
        <v>8392.61</v>
      </c>
      <c r="AZ131" s="60">
        <v>85607.39</v>
      </c>
      <c r="BA131" s="60">
        <v>14028.9</v>
      </c>
      <c r="BB131" s="60">
        <v>16090.36</v>
      </c>
      <c r="BC131" s="60">
        <v>16329.53</v>
      </c>
      <c r="BD131" s="60">
        <v>102888.98</v>
      </c>
      <c r="BE131" s="60">
        <v>0</v>
      </c>
      <c r="BF131" s="60">
        <v>0</v>
      </c>
      <c r="BG131" s="60">
        <v>0</v>
      </c>
      <c r="BH131" s="60">
        <v>0</v>
      </c>
      <c r="BI131" s="60">
        <v>274399.19</v>
      </c>
      <c r="BJ131" s="61">
        <v>431</v>
      </c>
      <c r="BK131" s="2" t="s">
        <v>1805</v>
      </c>
    </row>
    <row r="132" spans="1:77" customFormat="1" ht="15" x14ac:dyDescent="0.25">
      <c r="A132" s="56" t="s">
        <v>127</v>
      </c>
      <c r="B132" s="56" t="s">
        <v>104</v>
      </c>
      <c r="C132" s="56" t="s">
        <v>128</v>
      </c>
      <c r="G132" s="56" t="s">
        <v>129</v>
      </c>
      <c r="H132" s="56" t="s">
        <v>130</v>
      </c>
      <c r="I132" s="56" t="s">
        <v>757</v>
      </c>
      <c r="K132" s="56" t="s">
        <v>70</v>
      </c>
      <c r="L132" s="56" t="s">
        <v>131</v>
      </c>
      <c r="O132" s="56" t="s">
        <v>132</v>
      </c>
      <c r="Q132" s="56" t="s">
        <v>759</v>
      </c>
      <c r="T132" s="56" t="s">
        <v>1552</v>
      </c>
      <c r="U132" s="56" t="s">
        <v>1774</v>
      </c>
      <c r="V132" s="56" t="s">
        <v>1806</v>
      </c>
      <c r="W132" s="58">
        <v>36709</v>
      </c>
      <c r="X132" s="59" t="s">
        <v>1807</v>
      </c>
      <c r="Y132" s="56" t="s">
        <v>1783</v>
      </c>
      <c r="Z132" s="56" t="s">
        <v>1784</v>
      </c>
      <c r="AA132" s="56" t="s">
        <v>782</v>
      </c>
      <c r="AB132" s="56" t="s">
        <v>1785</v>
      </c>
      <c r="AC132" s="56" t="s">
        <v>134</v>
      </c>
      <c r="AE132" s="56" t="s">
        <v>1786</v>
      </c>
      <c r="AF132" s="56" t="s">
        <v>114</v>
      </c>
      <c r="AG132" s="56" t="s">
        <v>115</v>
      </c>
      <c r="AH132" s="56" t="s">
        <v>1787</v>
      </c>
      <c r="AI132" s="56" t="s">
        <v>74</v>
      </c>
      <c r="AJ132" s="56" t="s">
        <v>79</v>
      </c>
      <c r="AK132" s="56" t="s">
        <v>109</v>
      </c>
      <c r="AL132" s="56" t="s">
        <v>110</v>
      </c>
      <c r="AN132" s="56" t="s">
        <v>75</v>
      </c>
      <c r="AO132" s="56" t="s">
        <v>3</v>
      </c>
      <c r="AP132" s="60">
        <v>109.35</v>
      </c>
      <c r="AQ132" s="60">
        <v>0</v>
      </c>
      <c r="AR132" s="58">
        <v>1</v>
      </c>
      <c r="AS132" s="58">
        <v>0</v>
      </c>
      <c r="AT132" s="60">
        <v>16329.53</v>
      </c>
      <c r="AU132" s="60">
        <v>102888.98</v>
      </c>
      <c r="AV132" s="60">
        <v>109.35</v>
      </c>
      <c r="AW132" s="60">
        <v>23510.66</v>
      </c>
      <c r="AX132" s="60">
        <v>7550.76</v>
      </c>
      <c r="AY132" s="60">
        <v>8392.61</v>
      </c>
      <c r="AZ132" s="60">
        <v>85607.39</v>
      </c>
      <c r="BA132" s="60">
        <v>14028.9</v>
      </c>
      <c r="BB132" s="60">
        <v>16090.36</v>
      </c>
      <c r="BC132" s="60">
        <v>16329.53</v>
      </c>
      <c r="BD132" s="60">
        <v>102888.98</v>
      </c>
      <c r="BE132" s="60">
        <v>0</v>
      </c>
      <c r="BF132" s="60">
        <v>0</v>
      </c>
      <c r="BG132" s="60">
        <v>0</v>
      </c>
      <c r="BH132" s="60">
        <v>0</v>
      </c>
      <c r="BI132" s="60">
        <v>274399.19</v>
      </c>
      <c r="BJ132" s="61">
        <v>431</v>
      </c>
      <c r="BK132" s="2" t="s">
        <v>1805</v>
      </c>
      <c r="BL132" s="1"/>
      <c r="BM132" s="1"/>
      <c r="BN132" s="1"/>
      <c r="BO132" s="1"/>
      <c r="BP132" s="1"/>
      <c r="BQ132" s="1"/>
      <c r="BR132" s="1"/>
      <c r="BS132" s="1"/>
      <c r="BT132" s="1"/>
      <c r="BU132" s="1"/>
      <c r="BV132" s="1"/>
      <c r="BW132" s="1"/>
      <c r="BX132" s="1"/>
      <c r="BY132" s="1"/>
    </row>
    <row r="133" spans="1:77" customFormat="1" ht="23.25" x14ac:dyDescent="0.25">
      <c r="A133" s="56" t="s">
        <v>127</v>
      </c>
      <c r="B133" s="56" t="s">
        <v>104</v>
      </c>
      <c r="C133" s="56" t="s">
        <v>128</v>
      </c>
      <c r="G133" s="56" t="s">
        <v>129</v>
      </c>
      <c r="H133" s="56" t="s">
        <v>130</v>
      </c>
      <c r="I133" s="56" t="s">
        <v>757</v>
      </c>
      <c r="K133" s="56" t="s">
        <v>70</v>
      </c>
      <c r="L133" s="56" t="s">
        <v>131</v>
      </c>
      <c r="O133" s="56" t="s">
        <v>132</v>
      </c>
      <c r="Q133" s="56" t="s">
        <v>759</v>
      </c>
      <c r="T133" s="56" t="s">
        <v>1552</v>
      </c>
      <c r="U133" s="56" t="s">
        <v>1794</v>
      </c>
      <c r="V133" s="56" t="s">
        <v>112</v>
      </c>
      <c r="W133" s="58">
        <v>45763</v>
      </c>
      <c r="X133" s="59" t="s">
        <v>1808</v>
      </c>
      <c r="Y133" s="56" t="s">
        <v>140</v>
      </c>
      <c r="Z133" s="56" t="s">
        <v>141</v>
      </c>
      <c r="AA133" s="56" t="s">
        <v>142</v>
      </c>
      <c r="AB133" s="56" t="s">
        <v>143</v>
      </c>
      <c r="AC133" s="56" t="s">
        <v>144</v>
      </c>
      <c r="AE133" s="56" t="s">
        <v>145</v>
      </c>
      <c r="AF133" s="56" t="s">
        <v>114</v>
      </c>
      <c r="AG133" s="56" t="s">
        <v>115</v>
      </c>
      <c r="AH133" s="56" t="s">
        <v>146</v>
      </c>
      <c r="AI133" s="56" t="s">
        <v>74</v>
      </c>
      <c r="AJ133" s="56" t="s">
        <v>147</v>
      </c>
      <c r="AK133" s="56" t="s">
        <v>148</v>
      </c>
      <c r="AL133" s="56" t="s">
        <v>148</v>
      </c>
      <c r="AN133" s="56" t="s">
        <v>75</v>
      </c>
      <c r="AO133" s="56" t="s">
        <v>3</v>
      </c>
      <c r="AP133" s="60">
        <v>0.92</v>
      </c>
      <c r="AQ133" s="60">
        <v>0</v>
      </c>
      <c r="AR133" s="58">
        <v>1</v>
      </c>
      <c r="AS133" s="58">
        <v>0</v>
      </c>
      <c r="AT133" s="60">
        <v>16329.53</v>
      </c>
      <c r="AU133" s="60">
        <v>102888.98</v>
      </c>
      <c r="AV133" s="60">
        <v>0.92</v>
      </c>
      <c r="AW133" s="60">
        <v>23510.66</v>
      </c>
      <c r="AX133" s="60">
        <v>7550.76</v>
      </c>
      <c r="AY133" s="60">
        <v>8392.61</v>
      </c>
      <c r="AZ133" s="60">
        <v>85607.39</v>
      </c>
      <c r="BA133" s="60">
        <v>14028.9</v>
      </c>
      <c r="BB133" s="60">
        <v>16090.36</v>
      </c>
      <c r="BC133" s="60">
        <v>16329.53</v>
      </c>
      <c r="BD133" s="60">
        <v>102888.98</v>
      </c>
      <c r="BE133" s="60">
        <v>0</v>
      </c>
      <c r="BF133" s="60">
        <v>0</v>
      </c>
      <c r="BG133" s="60">
        <v>0</v>
      </c>
      <c r="BH133" s="60">
        <v>0</v>
      </c>
      <c r="BI133" s="60">
        <v>274399.19</v>
      </c>
      <c r="BJ133" s="61">
        <v>431</v>
      </c>
      <c r="BK133" s="2" t="s">
        <v>1805</v>
      </c>
      <c r="BL133" s="1"/>
      <c r="BM133" s="1"/>
      <c r="BN133" s="1"/>
      <c r="BO133" s="1"/>
      <c r="BP133" s="1"/>
      <c r="BQ133" s="1"/>
      <c r="BR133" s="1"/>
      <c r="BS133" s="1"/>
      <c r="BT133" s="1"/>
      <c r="BU133" s="1"/>
      <c r="BV133" s="1"/>
      <c r="BW133" s="1"/>
      <c r="BX133" s="1"/>
      <c r="BY133" s="1"/>
    </row>
    <row r="134" spans="1:77" customFormat="1" ht="15" x14ac:dyDescent="0.25">
      <c r="A134" s="56" t="s">
        <v>127</v>
      </c>
      <c r="B134" s="56" t="s">
        <v>104</v>
      </c>
      <c r="C134" s="56" t="s">
        <v>128</v>
      </c>
      <c r="G134" s="56" t="s">
        <v>129</v>
      </c>
      <c r="H134" s="56" t="s">
        <v>130</v>
      </c>
      <c r="I134" s="56" t="s">
        <v>757</v>
      </c>
      <c r="K134" s="56" t="s">
        <v>70</v>
      </c>
      <c r="L134" s="56" t="s">
        <v>131</v>
      </c>
      <c r="O134" s="56" t="s">
        <v>132</v>
      </c>
      <c r="Q134" s="56" t="s">
        <v>759</v>
      </c>
      <c r="T134" s="56" t="s">
        <v>1809</v>
      </c>
      <c r="U134" s="56" t="s">
        <v>1810</v>
      </c>
      <c r="V134" s="56" t="s">
        <v>1811</v>
      </c>
      <c r="W134" s="58">
        <v>16644</v>
      </c>
      <c r="X134" s="59" t="s">
        <v>1812</v>
      </c>
      <c r="Y134" s="56" t="s">
        <v>1813</v>
      </c>
      <c r="Z134" s="56" t="s">
        <v>1814</v>
      </c>
      <c r="AA134" s="56" t="s">
        <v>105</v>
      </c>
      <c r="AB134" s="56" t="s">
        <v>106</v>
      </c>
      <c r="AC134" s="56" t="s">
        <v>107</v>
      </c>
      <c r="AE134" s="56" t="s">
        <v>1815</v>
      </c>
      <c r="AF134" s="56" t="s">
        <v>1587</v>
      </c>
      <c r="AG134" s="56" t="s">
        <v>115</v>
      </c>
      <c r="AH134" s="56" t="s">
        <v>1816</v>
      </c>
      <c r="AI134" s="56" t="s">
        <v>74</v>
      </c>
      <c r="AJ134" s="56" t="s">
        <v>108</v>
      </c>
      <c r="AK134" s="56" t="s">
        <v>109</v>
      </c>
      <c r="AL134" s="56" t="s">
        <v>110</v>
      </c>
      <c r="AN134" s="56" t="s">
        <v>75</v>
      </c>
      <c r="AO134" s="56" t="s">
        <v>3</v>
      </c>
      <c r="AP134" s="60">
        <v>224.65</v>
      </c>
      <c r="AQ134" s="60">
        <v>0</v>
      </c>
      <c r="AR134" s="58">
        <v>1</v>
      </c>
      <c r="AS134" s="58">
        <v>0</v>
      </c>
      <c r="AT134" s="60">
        <v>16329.53</v>
      </c>
      <c r="AU134" s="60">
        <v>102888.98</v>
      </c>
      <c r="AV134" s="60">
        <v>224.65</v>
      </c>
      <c r="AW134" s="60">
        <v>23510.66</v>
      </c>
      <c r="AX134" s="60">
        <v>7550.76</v>
      </c>
      <c r="AY134" s="60">
        <v>8392.61</v>
      </c>
      <c r="AZ134" s="60">
        <v>85607.39</v>
      </c>
      <c r="BA134" s="60">
        <v>14028.9</v>
      </c>
      <c r="BB134" s="60">
        <v>16090.36</v>
      </c>
      <c r="BC134" s="60">
        <v>16329.53</v>
      </c>
      <c r="BD134" s="60">
        <v>102888.98</v>
      </c>
      <c r="BE134" s="60">
        <v>0</v>
      </c>
      <c r="BF134" s="60">
        <v>0</v>
      </c>
      <c r="BG134" s="60">
        <v>0</v>
      </c>
      <c r="BH134" s="60">
        <v>0</v>
      </c>
      <c r="BI134" s="60">
        <v>274399.19</v>
      </c>
      <c r="BJ134" s="61">
        <v>431</v>
      </c>
      <c r="BK134" s="2" t="s">
        <v>1805</v>
      </c>
      <c r="BL134" s="1"/>
      <c r="BM134" s="1"/>
      <c r="BN134" s="1"/>
      <c r="BO134" s="1"/>
      <c r="BP134" s="1"/>
      <c r="BQ134" s="1"/>
      <c r="BR134" s="1"/>
      <c r="BS134" s="1"/>
      <c r="BT134" s="1"/>
      <c r="BU134" s="1"/>
      <c r="BV134" s="1"/>
      <c r="BW134" s="1"/>
      <c r="BX134" s="1"/>
      <c r="BY134" s="1"/>
    </row>
    <row r="135" spans="1:77" customFormat="1" ht="15" x14ac:dyDescent="0.25">
      <c r="A135" s="56" t="s">
        <v>127</v>
      </c>
      <c r="B135" s="56" t="s">
        <v>104</v>
      </c>
      <c r="C135" s="56" t="s">
        <v>128</v>
      </c>
      <c r="G135" s="56" t="s">
        <v>129</v>
      </c>
      <c r="H135" s="56" t="s">
        <v>130</v>
      </c>
      <c r="I135" s="56" t="s">
        <v>757</v>
      </c>
      <c r="K135" s="56" t="s">
        <v>70</v>
      </c>
      <c r="L135" s="56" t="s">
        <v>131</v>
      </c>
      <c r="O135" s="56" t="s">
        <v>132</v>
      </c>
      <c r="Q135" s="56" t="s">
        <v>759</v>
      </c>
      <c r="T135" s="56" t="s">
        <v>1817</v>
      </c>
      <c r="U135" s="56" t="s">
        <v>1809</v>
      </c>
      <c r="V135" s="56" t="s">
        <v>1818</v>
      </c>
      <c r="W135" s="58">
        <v>31073</v>
      </c>
      <c r="X135" s="59" t="s">
        <v>1819</v>
      </c>
      <c r="Y135" s="56" t="s">
        <v>1820</v>
      </c>
      <c r="Z135" s="56" t="s">
        <v>1821</v>
      </c>
      <c r="AA135" s="56" t="s">
        <v>105</v>
      </c>
      <c r="AB135" s="56" t="s">
        <v>106</v>
      </c>
      <c r="AC135" s="56" t="s">
        <v>107</v>
      </c>
      <c r="AE135" s="56" t="s">
        <v>1822</v>
      </c>
      <c r="AF135" s="56" t="s">
        <v>114</v>
      </c>
      <c r="AG135" s="56" t="s">
        <v>115</v>
      </c>
      <c r="AH135" s="56" t="s">
        <v>1823</v>
      </c>
      <c r="AI135" s="56" t="s">
        <v>74</v>
      </c>
      <c r="AJ135" s="56" t="s">
        <v>108</v>
      </c>
      <c r="AK135" s="56" t="s">
        <v>109</v>
      </c>
      <c r="AL135" s="56" t="s">
        <v>110</v>
      </c>
      <c r="AN135" s="56" t="s">
        <v>75</v>
      </c>
      <c r="AO135" s="56" t="s">
        <v>3</v>
      </c>
      <c r="AP135" s="60">
        <v>40.75</v>
      </c>
      <c r="AQ135" s="60">
        <v>0</v>
      </c>
      <c r="AR135" s="58">
        <v>1</v>
      </c>
      <c r="AS135" s="58">
        <v>0</v>
      </c>
      <c r="AT135" s="60">
        <v>16329.53</v>
      </c>
      <c r="AU135" s="60">
        <v>102888.98</v>
      </c>
      <c r="AV135" s="60">
        <v>40.75</v>
      </c>
      <c r="AW135" s="60">
        <v>23510.66</v>
      </c>
      <c r="AX135" s="60">
        <v>7550.76</v>
      </c>
      <c r="AY135" s="60">
        <v>8392.61</v>
      </c>
      <c r="AZ135" s="60">
        <v>85607.39</v>
      </c>
      <c r="BA135" s="60">
        <v>14028.9</v>
      </c>
      <c r="BB135" s="60">
        <v>16090.36</v>
      </c>
      <c r="BC135" s="60">
        <v>16329.53</v>
      </c>
      <c r="BD135" s="60">
        <v>102888.98</v>
      </c>
      <c r="BE135" s="60">
        <v>0</v>
      </c>
      <c r="BF135" s="60">
        <v>0</v>
      </c>
      <c r="BG135" s="60">
        <v>0</v>
      </c>
      <c r="BH135" s="60">
        <v>0</v>
      </c>
      <c r="BI135" s="60">
        <v>274399.19</v>
      </c>
      <c r="BJ135" s="61">
        <v>431</v>
      </c>
      <c r="BK135" s="2" t="s">
        <v>1805</v>
      </c>
      <c r="BL135" s="1"/>
      <c r="BM135" s="1"/>
      <c r="BN135" s="1"/>
      <c r="BO135" s="1"/>
      <c r="BP135" s="1"/>
      <c r="BQ135" s="1"/>
      <c r="BR135" s="1"/>
      <c r="BS135" s="1"/>
      <c r="BT135" s="1"/>
      <c r="BU135" s="1"/>
      <c r="BV135" s="1"/>
      <c r="BW135" s="1"/>
      <c r="BX135" s="1"/>
      <c r="BY135" s="1"/>
    </row>
    <row r="136" spans="1:77" customFormat="1" ht="15" x14ac:dyDescent="0.25">
      <c r="A136" s="56" t="s">
        <v>127</v>
      </c>
      <c r="B136" s="56" t="s">
        <v>104</v>
      </c>
      <c r="C136" s="56" t="s">
        <v>128</v>
      </c>
      <c r="G136" s="56" t="s">
        <v>129</v>
      </c>
      <c r="H136" s="56" t="s">
        <v>130</v>
      </c>
      <c r="I136" s="56" t="s">
        <v>757</v>
      </c>
      <c r="K136" s="56" t="s">
        <v>70</v>
      </c>
      <c r="L136" s="56" t="s">
        <v>131</v>
      </c>
      <c r="O136" s="56" t="s">
        <v>132</v>
      </c>
      <c r="Q136" s="56" t="s">
        <v>759</v>
      </c>
      <c r="T136" s="56" t="s">
        <v>1817</v>
      </c>
      <c r="U136" s="56" t="s">
        <v>1817</v>
      </c>
      <c r="V136" s="56" t="s">
        <v>1767</v>
      </c>
      <c r="W136" s="58">
        <v>32033</v>
      </c>
      <c r="X136" s="59" t="s">
        <v>1824</v>
      </c>
      <c r="Y136" s="56" t="s">
        <v>1100</v>
      </c>
      <c r="Z136" s="56" t="s">
        <v>1101</v>
      </c>
      <c r="AA136" s="56" t="s">
        <v>76</v>
      </c>
      <c r="AB136" s="56" t="s">
        <v>102</v>
      </c>
      <c r="AC136" s="56" t="s">
        <v>103</v>
      </c>
      <c r="AE136" s="56" t="s">
        <v>1102</v>
      </c>
      <c r="AF136" s="56" t="s">
        <v>1103</v>
      </c>
      <c r="AG136" s="56" t="s">
        <v>73</v>
      </c>
      <c r="AH136" s="56" t="s">
        <v>1104</v>
      </c>
      <c r="AI136" s="56" t="s">
        <v>74</v>
      </c>
      <c r="AJ136" s="56" t="s">
        <v>79</v>
      </c>
      <c r="AK136" s="56" t="s">
        <v>1105</v>
      </c>
      <c r="AL136" s="56" t="s">
        <v>1105</v>
      </c>
      <c r="AN136" s="56" t="s">
        <v>75</v>
      </c>
      <c r="AO136" s="56" t="s">
        <v>3</v>
      </c>
      <c r="AP136" s="60">
        <v>0</v>
      </c>
      <c r="AQ136" s="60">
        <v>-36.130000000000003</v>
      </c>
      <c r="AR136" s="58">
        <v>0</v>
      </c>
      <c r="AS136" s="58">
        <v>1</v>
      </c>
      <c r="AT136" s="60">
        <v>16329.53</v>
      </c>
      <c r="AU136" s="60">
        <v>102888.98</v>
      </c>
      <c r="AV136" s="60">
        <v>-36.130000000000003</v>
      </c>
      <c r="AW136" s="60">
        <v>23510.66</v>
      </c>
      <c r="AX136" s="60">
        <v>7550.76</v>
      </c>
      <c r="AY136" s="60">
        <v>8392.61</v>
      </c>
      <c r="AZ136" s="60">
        <v>85607.39</v>
      </c>
      <c r="BA136" s="60">
        <v>14028.9</v>
      </c>
      <c r="BB136" s="60">
        <v>16090.36</v>
      </c>
      <c r="BC136" s="60">
        <v>16329.53</v>
      </c>
      <c r="BD136" s="60">
        <v>102888.98</v>
      </c>
      <c r="BE136" s="60">
        <v>0</v>
      </c>
      <c r="BF136" s="60">
        <v>0</v>
      </c>
      <c r="BG136" s="60">
        <v>0</v>
      </c>
      <c r="BH136" s="60">
        <v>0</v>
      </c>
      <c r="BI136" s="60">
        <v>274399.19</v>
      </c>
      <c r="BJ136" s="61">
        <v>431</v>
      </c>
      <c r="BK136" s="2" t="s">
        <v>1805</v>
      </c>
      <c r="BL136" s="1"/>
      <c r="BM136" s="1"/>
      <c r="BN136" s="1"/>
      <c r="BO136" s="1"/>
      <c r="BP136" s="1"/>
      <c r="BQ136" s="1"/>
      <c r="BR136" s="1"/>
      <c r="BS136" s="1"/>
      <c r="BT136" s="1"/>
      <c r="BU136" s="1"/>
      <c r="BV136" s="1"/>
      <c r="BW136" s="1"/>
      <c r="BX136" s="1"/>
      <c r="BY136" s="1"/>
    </row>
    <row r="137" spans="1:77" customFormat="1" ht="23.25" x14ac:dyDescent="0.25">
      <c r="A137" s="56" t="s">
        <v>127</v>
      </c>
      <c r="B137" s="56" t="s">
        <v>104</v>
      </c>
      <c r="C137" s="56" t="s">
        <v>128</v>
      </c>
      <c r="G137" s="56" t="s">
        <v>129</v>
      </c>
      <c r="H137" s="56" t="s">
        <v>130</v>
      </c>
      <c r="I137" s="56" t="s">
        <v>757</v>
      </c>
      <c r="K137" s="56" t="s">
        <v>70</v>
      </c>
      <c r="L137" s="56" t="s">
        <v>131</v>
      </c>
      <c r="O137" s="56" t="s">
        <v>132</v>
      </c>
      <c r="Q137" s="56" t="s">
        <v>759</v>
      </c>
      <c r="T137" s="56" t="s">
        <v>1825</v>
      </c>
      <c r="U137" s="56" t="s">
        <v>1817</v>
      </c>
      <c r="V137" s="56" t="s">
        <v>112</v>
      </c>
      <c r="W137" s="58">
        <v>44008</v>
      </c>
      <c r="X137" s="59" t="s">
        <v>1826</v>
      </c>
      <c r="Y137" s="56" t="s">
        <v>140</v>
      </c>
      <c r="Z137" s="56" t="s">
        <v>141</v>
      </c>
      <c r="AA137" s="56" t="s">
        <v>142</v>
      </c>
      <c r="AB137" s="56" t="s">
        <v>143</v>
      </c>
      <c r="AC137" s="56" t="s">
        <v>144</v>
      </c>
      <c r="AE137" s="56" t="s">
        <v>145</v>
      </c>
      <c r="AF137" s="56" t="s">
        <v>114</v>
      </c>
      <c r="AG137" s="56" t="s">
        <v>115</v>
      </c>
      <c r="AH137" s="56" t="s">
        <v>146</v>
      </c>
      <c r="AI137" s="56" t="s">
        <v>74</v>
      </c>
      <c r="AJ137" s="56" t="s">
        <v>147</v>
      </c>
      <c r="AK137" s="56" t="s">
        <v>148</v>
      </c>
      <c r="AL137" s="56" t="s">
        <v>148</v>
      </c>
      <c r="AN137" s="56" t="s">
        <v>75</v>
      </c>
      <c r="AO137" s="56" t="s">
        <v>3</v>
      </c>
      <c r="AP137" s="60">
        <v>0.9</v>
      </c>
      <c r="AQ137" s="60">
        <v>0</v>
      </c>
      <c r="AR137" s="58">
        <v>1</v>
      </c>
      <c r="AS137" s="58">
        <v>0</v>
      </c>
      <c r="AT137" s="60">
        <v>16329.53</v>
      </c>
      <c r="AU137" s="60">
        <v>102888.98</v>
      </c>
      <c r="AV137" s="60">
        <v>0.9</v>
      </c>
      <c r="AW137" s="60">
        <v>23510.66</v>
      </c>
      <c r="AX137" s="60">
        <v>7550.76</v>
      </c>
      <c r="AY137" s="60">
        <v>8392.61</v>
      </c>
      <c r="AZ137" s="60">
        <v>85607.39</v>
      </c>
      <c r="BA137" s="60">
        <v>14028.9</v>
      </c>
      <c r="BB137" s="60">
        <v>16090.36</v>
      </c>
      <c r="BC137" s="60">
        <v>16329.53</v>
      </c>
      <c r="BD137" s="60">
        <v>102888.98</v>
      </c>
      <c r="BE137" s="60">
        <v>0</v>
      </c>
      <c r="BF137" s="60">
        <v>0</v>
      </c>
      <c r="BG137" s="60">
        <v>0</v>
      </c>
      <c r="BH137" s="60">
        <v>0</v>
      </c>
      <c r="BI137" s="60">
        <v>274399.19</v>
      </c>
      <c r="BJ137" s="61">
        <v>431</v>
      </c>
      <c r="BK137" s="2" t="s">
        <v>1805</v>
      </c>
      <c r="BL137" s="1"/>
      <c r="BM137" s="1"/>
      <c r="BN137" s="1"/>
      <c r="BO137" s="1"/>
      <c r="BP137" s="1"/>
      <c r="BQ137" s="1"/>
      <c r="BR137" s="1"/>
      <c r="BS137" s="1"/>
      <c r="BT137" s="1"/>
      <c r="BU137" s="1"/>
      <c r="BV137" s="1"/>
      <c r="BW137" s="1"/>
      <c r="BX137" s="1"/>
      <c r="BY137" s="1"/>
    </row>
    <row r="138" spans="1:77" customFormat="1" ht="15" x14ac:dyDescent="0.25">
      <c r="A138" s="56" t="s">
        <v>127</v>
      </c>
      <c r="B138" s="56" t="s">
        <v>104</v>
      </c>
      <c r="C138" s="56" t="s">
        <v>128</v>
      </c>
      <c r="G138" s="56" t="s">
        <v>129</v>
      </c>
      <c r="H138" s="56" t="s">
        <v>130</v>
      </c>
      <c r="I138" s="56" t="s">
        <v>757</v>
      </c>
      <c r="K138" s="56" t="s">
        <v>70</v>
      </c>
      <c r="L138" s="56" t="s">
        <v>131</v>
      </c>
      <c r="O138" s="56" t="s">
        <v>132</v>
      </c>
      <c r="Q138" s="56" t="s">
        <v>759</v>
      </c>
      <c r="T138" s="56" t="s">
        <v>1827</v>
      </c>
      <c r="U138" s="56" t="s">
        <v>1825</v>
      </c>
      <c r="V138" s="56" t="s">
        <v>112</v>
      </c>
      <c r="W138" s="58">
        <v>43751</v>
      </c>
      <c r="X138" s="59" t="s">
        <v>1828</v>
      </c>
      <c r="Y138" s="56" t="s">
        <v>1829</v>
      </c>
      <c r="Z138" s="56" t="s">
        <v>1830</v>
      </c>
      <c r="AA138" s="56" t="s">
        <v>94</v>
      </c>
      <c r="AB138" s="56" t="s">
        <v>1021</v>
      </c>
      <c r="AC138" s="56" t="s">
        <v>139</v>
      </c>
      <c r="AE138" s="56" t="s">
        <v>1831</v>
      </c>
      <c r="AF138" s="56" t="s">
        <v>114</v>
      </c>
      <c r="AG138" s="56" t="s">
        <v>115</v>
      </c>
      <c r="AH138" s="56" t="s">
        <v>1832</v>
      </c>
      <c r="AI138" s="56" t="s">
        <v>74</v>
      </c>
      <c r="AJ138" s="56" t="s">
        <v>79</v>
      </c>
      <c r="AK138" s="56" t="s">
        <v>109</v>
      </c>
      <c r="AL138" s="56" t="s">
        <v>110</v>
      </c>
      <c r="AN138" s="56" t="s">
        <v>75</v>
      </c>
      <c r="AO138" s="56" t="s">
        <v>3</v>
      </c>
      <c r="AP138" s="60">
        <v>18</v>
      </c>
      <c r="AQ138" s="60">
        <v>0</v>
      </c>
      <c r="AR138" s="58">
        <v>1</v>
      </c>
      <c r="AS138" s="58">
        <v>0</v>
      </c>
      <c r="AT138" s="60">
        <v>16329.53</v>
      </c>
      <c r="AU138" s="60">
        <v>102888.98</v>
      </c>
      <c r="AV138" s="60">
        <v>18</v>
      </c>
      <c r="AW138" s="60">
        <v>23510.66</v>
      </c>
      <c r="AX138" s="60">
        <v>7550.76</v>
      </c>
      <c r="AY138" s="60">
        <v>8392.61</v>
      </c>
      <c r="AZ138" s="60">
        <v>85607.39</v>
      </c>
      <c r="BA138" s="60">
        <v>14028.9</v>
      </c>
      <c r="BB138" s="60">
        <v>16090.36</v>
      </c>
      <c r="BC138" s="60">
        <v>16329.53</v>
      </c>
      <c r="BD138" s="60">
        <v>102888.98</v>
      </c>
      <c r="BE138" s="60">
        <v>0</v>
      </c>
      <c r="BF138" s="60">
        <v>0</v>
      </c>
      <c r="BG138" s="60">
        <v>0</v>
      </c>
      <c r="BH138" s="60">
        <v>0</v>
      </c>
      <c r="BI138" s="60">
        <v>274399.19</v>
      </c>
      <c r="BJ138" s="61">
        <v>431</v>
      </c>
      <c r="BK138" s="2" t="s">
        <v>1805</v>
      </c>
      <c r="BL138" s="1"/>
      <c r="BM138" s="1"/>
      <c r="BN138" s="1"/>
      <c r="BO138" s="1"/>
      <c r="BP138" s="1"/>
      <c r="BQ138" s="1"/>
      <c r="BR138" s="1"/>
      <c r="BS138" s="1"/>
      <c r="BT138" s="1"/>
      <c r="BU138" s="1"/>
      <c r="BV138" s="1"/>
      <c r="BW138" s="1"/>
      <c r="BX138" s="1"/>
      <c r="BY138" s="1"/>
    </row>
    <row r="139" spans="1:77" customFormat="1" ht="15" x14ac:dyDescent="0.25">
      <c r="A139" s="56" t="s">
        <v>127</v>
      </c>
      <c r="B139" s="56" t="s">
        <v>104</v>
      </c>
      <c r="C139" s="56" t="s">
        <v>128</v>
      </c>
      <c r="G139" s="56" t="s">
        <v>129</v>
      </c>
      <c r="H139" s="56" t="s">
        <v>130</v>
      </c>
      <c r="I139" s="56" t="s">
        <v>757</v>
      </c>
      <c r="K139" s="56" t="s">
        <v>70</v>
      </c>
      <c r="L139" s="56" t="s">
        <v>131</v>
      </c>
      <c r="O139" s="56" t="s">
        <v>132</v>
      </c>
      <c r="Q139" s="56" t="s">
        <v>759</v>
      </c>
      <c r="T139" s="56" t="s">
        <v>1827</v>
      </c>
      <c r="U139" s="56" t="s">
        <v>1825</v>
      </c>
      <c r="V139" s="56" t="s">
        <v>1833</v>
      </c>
      <c r="W139" s="58">
        <v>37031</v>
      </c>
      <c r="X139" s="59" t="s">
        <v>1834</v>
      </c>
      <c r="Y139" s="56" t="s">
        <v>1835</v>
      </c>
      <c r="Z139" s="56" t="s">
        <v>1836</v>
      </c>
      <c r="AA139" s="56" t="s">
        <v>105</v>
      </c>
      <c r="AB139" s="56" t="s">
        <v>106</v>
      </c>
      <c r="AC139" s="56" t="s">
        <v>107</v>
      </c>
      <c r="AE139" s="56" t="s">
        <v>1837</v>
      </c>
      <c r="AF139" s="56" t="s">
        <v>114</v>
      </c>
      <c r="AG139" s="56" t="s">
        <v>115</v>
      </c>
      <c r="AH139" s="56" t="s">
        <v>1367</v>
      </c>
      <c r="AI139" s="56" t="s">
        <v>74</v>
      </c>
      <c r="AJ139" s="56" t="s">
        <v>108</v>
      </c>
      <c r="AK139" s="56" t="s">
        <v>109</v>
      </c>
      <c r="AL139" s="56" t="s">
        <v>110</v>
      </c>
      <c r="AN139" s="56" t="s">
        <v>75</v>
      </c>
      <c r="AO139" s="56" t="s">
        <v>3</v>
      </c>
      <c r="AP139" s="60">
        <v>219.79</v>
      </c>
      <c r="AQ139" s="60">
        <v>0</v>
      </c>
      <c r="AR139" s="58">
        <v>1</v>
      </c>
      <c r="AS139" s="58">
        <v>0</v>
      </c>
      <c r="AT139" s="60">
        <v>16329.53</v>
      </c>
      <c r="AU139" s="60">
        <v>102888.98</v>
      </c>
      <c r="AV139" s="60">
        <v>219.79</v>
      </c>
      <c r="AW139" s="60">
        <v>23510.66</v>
      </c>
      <c r="AX139" s="60">
        <v>7550.76</v>
      </c>
      <c r="AY139" s="60">
        <v>8392.61</v>
      </c>
      <c r="AZ139" s="60">
        <v>85607.39</v>
      </c>
      <c r="BA139" s="60">
        <v>14028.9</v>
      </c>
      <c r="BB139" s="60">
        <v>16090.36</v>
      </c>
      <c r="BC139" s="60">
        <v>16329.53</v>
      </c>
      <c r="BD139" s="60">
        <v>102888.98</v>
      </c>
      <c r="BE139" s="60">
        <v>0</v>
      </c>
      <c r="BF139" s="60">
        <v>0</v>
      </c>
      <c r="BG139" s="60">
        <v>0</v>
      </c>
      <c r="BH139" s="60">
        <v>0</v>
      </c>
      <c r="BI139" s="60">
        <v>274399.19</v>
      </c>
      <c r="BJ139" s="61">
        <v>431</v>
      </c>
      <c r="BK139" s="2" t="s">
        <v>1805</v>
      </c>
      <c r="BL139" s="1"/>
      <c r="BM139" s="1"/>
      <c r="BN139" s="1"/>
      <c r="BO139" s="1"/>
      <c r="BP139" s="1"/>
      <c r="BQ139" s="1"/>
      <c r="BR139" s="1"/>
      <c r="BS139" s="1"/>
      <c r="BT139" s="1"/>
      <c r="BU139" s="1"/>
      <c r="BV139" s="1"/>
      <c r="BW139" s="1"/>
      <c r="BX139" s="1"/>
      <c r="BY139" s="1"/>
    </row>
    <row r="140" spans="1:77" customFormat="1" ht="23.25" x14ac:dyDescent="0.25">
      <c r="A140" s="56" t="s">
        <v>127</v>
      </c>
      <c r="B140" s="56" t="s">
        <v>104</v>
      </c>
      <c r="C140" s="56" t="s">
        <v>128</v>
      </c>
      <c r="G140" s="56" t="s">
        <v>129</v>
      </c>
      <c r="H140" s="56" t="s">
        <v>130</v>
      </c>
      <c r="I140" s="56" t="s">
        <v>757</v>
      </c>
      <c r="K140" s="56" t="s">
        <v>70</v>
      </c>
      <c r="L140" s="56" t="s">
        <v>131</v>
      </c>
      <c r="O140" s="56" t="s">
        <v>132</v>
      </c>
      <c r="Q140" s="56" t="s">
        <v>758</v>
      </c>
      <c r="T140" s="56" t="s">
        <v>1827</v>
      </c>
      <c r="U140" s="56" t="s">
        <v>1827</v>
      </c>
      <c r="V140" s="56" t="s">
        <v>1838</v>
      </c>
      <c r="W140" s="58">
        <v>45147</v>
      </c>
      <c r="X140" s="59" t="s">
        <v>1839</v>
      </c>
      <c r="Y140" s="56" t="s">
        <v>1840</v>
      </c>
      <c r="Z140" s="56" t="s">
        <v>1841</v>
      </c>
      <c r="AA140" s="56" t="s">
        <v>832</v>
      </c>
      <c r="AB140" s="56" t="s">
        <v>1842</v>
      </c>
      <c r="AC140" s="56" t="s">
        <v>1843</v>
      </c>
      <c r="AE140" s="56" t="s">
        <v>1844</v>
      </c>
      <c r="AF140" s="56" t="s">
        <v>1845</v>
      </c>
      <c r="AG140" s="56" t="s">
        <v>123</v>
      </c>
      <c r="AH140" s="56" t="s">
        <v>1846</v>
      </c>
      <c r="AI140" s="56" t="s">
        <v>81</v>
      </c>
      <c r="AJ140" s="56" t="s">
        <v>821</v>
      </c>
      <c r="AK140" s="56" t="s">
        <v>109</v>
      </c>
      <c r="AL140" s="56" t="s">
        <v>110</v>
      </c>
      <c r="AN140" s="56" t="s">
        <v>75</v>
      </c>
      <c r="AO140" s="56" t="s">
        <v>2</v>
      </c>
      <c r="AP140" s="60">
        <v>56.11</v>
      </c>
      <c r="AQ140" s="60">
        <v>0</v>
      </c>
      <c r="AR140" s="58">
        <v>1</v>
      </c>
      <c r="AS140" s="58">
        <v>0</v>
      </c>
      <c r="AT140" s="60">
        <v>16329.53</v>
      </c>
      <c r="AU140" s="60">
        <v>102888.98</v>
      </c>
      <c r="AV140" s="60">
        <v>42</v>
      </c>
      <c r="AW140" s="60">
        <v>23510.66</v>
      </c>
      <c r="AX140" s="60">
        <v>7550.76</v>
      </c>
      <c r="AY140" s="60">
        <v>8392.61</v>
      </c>
      <c r="AZ140" s="60">
        <v>85607.39</v>
      </c>
      <c r="BA140" s="60">
        <v>14028.9</v>
      </c>
      <c r="BB140" s="60">
        <v>16090.36</v>
      </c>
      <c r="BC140" s="60">
        <v>16329.53</v>
      </c>
      <c r="BD140" s="60">
        <v>102888.98</v>
      </c>
      <c r="BE140" s="60">
        <v>0</v>
      </c>
      <c r="BF140" s="60">
        <v>0</v>
      </c>
      <c r="BG140" s="60">
        <v>0</v>
      </c>
      <c r="BH140" s="60">
        <v>0</v>
      </c>
      <c r="BI140" s="60">
        <v>274399.19</v>
      </c>
      <c r="BJ140" s="61">
        <v>431</v>
      </c>
      <c r="BK140" s="2" t="s">
        <v>1805</v>
      </c>
      <c r="BL140" s="1"/>
      <c r="BM140" s="1"/>
      <c r="BN140" s="1"/>
      <c r="BO140" s="1"/>
      <c r="BP140" s="1"/>
      <c r="BQ140" s="1"/>
      <c r="BR140" s="1"/>
      <c r="BS140" s="1"/>
      <c r="BT140" s="1"/>
      <c r="BU140" s="1"/>
      <c r="BV140" s="1"/>
      <c r="BW140" s="1"/>
      <c r="BX140" s="1"/>
      <c r="BY140" s="1"/>
    </row>
    <row r="141" spans="1:77" customFormat="1" ht="15" x14ac:dyDescent="0.25">
      <c r="A141" s="56" t="s">
        <v>127</v>
      </c>
      <c r="B141" s="56" t="s">
        <v>104</v>
      </c>
      <c r="C141" s="56" t="s">
        <v>128</v>
      </c>
      <c r="G141" s="56" t="s">
        <v>129</v>
      </c>
      <c r="H141" s="56" t="s">
        <v>130</v>
      </c>
      <c r="I141" s="56" t="s">
        <v>757</v>
      </c>
      <c r="K141" s="56" t="s">
        <v>70</v>
      </c>
      <c r="L141" s="56" t="s">
        <v>131</v>
      </c>
      <c r="O141" s="56" t="s">
        <v>132</v>
      </c>
      <c r="Q141" s="56" t="s">
        <v>759</v>
      </c>
      <c r="T141" s="56" t="s">
        <v>1847</v>
      </c>
      <c r="U141" s="56" t="s">
        <v>1847</v>
      </c>
      <c r="V141" s="56" t="s">
        <v>1848</v>
      </c>
      <c r="W141" s="58">
        <v>38124</v>
      </c>
      <c r="X141" s="59" t="s">
        <v>1849</v>
      </c>
      <c r="Y141" s="56" t="s">
        <v>1028</v>
      </c>
      <c r="Z141" s="56" t="s">
        <v>1029</v>
      </c>
      <c r="AA141" s="56" t="s">
        <v>94</v>
      </c>
      <c r="AB141" s="56" t="s">
        <v>1030</v>
      </c>
      <c r="AC141" s="56" t="s">
        <v>95</v>
      </c>
      <c r="AE141" s="56" t="s">
        <v>1031</v>
      </c>
      <c r="AF141" s="56" t="s">
        <v>1032</v>
      </c>
      <c r="AG141" s="56" t="s">
        <v>115</v>
      </c>
      <c r="AH141" s="56" t="s">
        <v>1033</v>
      </c>
      <c r="AI141" s="56" t="s">
        <v>74</v>
      </c>
      <c r="AJ141" s="56" t="s">
        <v>97</v>
      </c>
      <c r="AK141" s="56" t="s">
        <v>109</v>
      </c>
      <c r="AL141" s="56" t="s">
        <v>110</v>
      </c>
      <c r="AN141" s="56" t="s">
        <v>75</v>
      </c>
      <c r="AO141" s="56" t="s">
        <v>3</v>
      </c>
      <c r="AP141" s="60">
        <v>2.98</v>
      </c>
      <c r="AQ141" s="60">
        <v>0</v>
      </c>
      <c r="AR141" s="58">
        <v>1</v>
      </c>
      <c r="AS141" s="58">
        <v>0</v>
      </c>
      <c r="AT141" s="60">
        <v>16329.53</v>
      </c>
      <c r="AU141" s="60">
        <v>102888.98</v>
      </c>
      <c r="AV141" s="60">
        <v>2.98</v>
      </c>
      <c r="AW141" s="60">
        <v>23510.66</v>
      </c>
      <c r="AX141" s="60">
        <v>7550.76</v>
      </c>
      <c r="AY141" s="60">
        <v>8392.61</v>
      </c>
      <c r="AZ141" s="60">
        <v>85607.39</v>
      </c>
      <c r="BA141" s="60">
        <v>14028.9</v>
      </c>
      <c r="BB141" s="60">
        <v>16090.36</v>
      </c>
      <c r="BC141" s="60">
        <v>16329.53</v>
      </c>
      <c r="BD141" s="60">
        <v>102888.98</v>
      </c>
      <c r="BE141" s="60">
        <v>0</v>
      </c>
      <c r="BF141" s="60">
        <v>0</v>
      </c>
      <c r="BG141" s="60">
        <v>0</v>
      </c>
      <c r="BH141" s="60">
        <v>0</v>
      </c>
      <c r="BI141" s="60">
        <v>274399.19</v>
      </c>
      <c r="BJ141" s="61">
        <v>431</v>
      </c>
      <c r="BK141" s="2" t="s">
        <v>1805</v>
      </c>
      <c r="BL141" s="1"/>
      <c r="BM141" s="1"/>
      <c r="BN141" s="1"/>
      <c r="BO141" s="1"/>
      <c r="BP141" s="1"/>
      <c r="BQ141" s="1"/>
      <c r="BR141" s="1"/>
      <c r="BS141" s="1"/>
      <c r="BT141" s="1"/>
      <c r="BU141" s="1"/>
      <c r="BV141" s="1"/>
      <c r="BW141" s="1"/>
      <c r="BX141" s="1"/>
      <c r="BY141" s="1"/>
    </row>
    <row r="142" spans="1:77" customFormat="1" ht="15" x14ac:dyDescent="0.25">
      <c r="A142" s="56" t="s">
        <v>127</v>
      </c>
      <c r="B142" s="56" t="s">
        <v>104</v>
      </c>
      <c r="C142" s="56" t="s">
        <v>128</v>
      </c>
      <c r="G142" s="56" t="s">
        <v>129</v>
      </c>
      <c r="H142" s="56" t="s">
        <v>130</v>
      </c>
      <c r="I142" s="56" t="s">
        <v>757</v>
      </c>
      <c r="K142" s="56" t="s">
        <v>70</v>
      </c>
      <c r="L142" s="56" t="s">
        <v>131</v>
      </c>
      <c r="O142" s="56" t="s">
        <v>132</v>
      </c>
      <c r="Q142" s="56" t="s">
        <v>759</v>
      </c>
      <c r="T142" s="56" t="s">
        <v>1847</v>
      </c>
      <c r="U142" s="56" t="s">
        <v>1847</v>
      </c>
      <c r="V142" s="56" t="s">
        <v>1850</v>
      </c>
      <c r="W142" s="58">
        <v>38123</v>
      </c>
      <c r="X142" s="59" t="s">
        <v>1851</v>
      </c>
      <c r="Y142" s="56" t="s">
        <v>1028</v>
      </c>
      <c r="Z142" s="56" t="s">
        <v>1029</v>
      </c>
      <c r="AA142" s="56" t="s">
        <v>94</v>
      </c>
      <c r="AB142" s="56" t="s">
        <v>1030</v>
      </c>
      <c r="AC142" s="56" t="s">
        <v>95</v>
      </c>
      <c r="AE142" s="56" t="s">
        <v>1031</v>
      </c>
      <c r="AF142" s="56" t="s">
        <v>1032</v>
      </c>
      <c r="AG142" s="56" t="s">
        <v>115</v>
      </c>
      <c r="AH142" s="56" t="s">
        <v>1033</v>
      </c>
      <c r="AI142" s="56" t="s">
        <v>74</v>
      </c>
      <c r="AJ142" s="56" t="s">
        <v>97</v>
      </c>
      <c r="AK142" s="56" t="s">
        <v>109</v>
      </c>
      <c r="AL142" s="56" t="s">
        <v>110</v>
      </c>
      <c r="AN142" s="56" t="s">
        <v>75</v>
      </c>
      <c r="AO142" s="56" t="s">
        <v>3</v>
      </c>
      <c r="AP142" s="60">
        <v>2.98</v>
      </c>
      <c r="AQ142" s="60">
        <v>0</v>
      </c>
      <c r="AR142" s="58">
        <v>1</v>
      </c>
      <c r="AS142" s="58">
        <v>0</v>
      </c>
      <c r="AT142" s="60">
        <v>16329.53</v>
      </c>
      <c r="AU142" s="60">
        <v>102888.98</v>
      </c>
      <c r="AV142" s="60">
        <v>2.98</v>
      </c>
      <c r="AW142" s="60">
        <v>23510.66</v>
      </c>
      <c r="AX142" s="60">
        <v>7550.76</v>
      </c>
      <c r="AY142" s="60">
        <v>8392.61</v>
      </c>
      <c r="AZ142" s="60">
        <v>85607.39</v>
      </c>
      <c r="BA142" s="60">
        <v>14028.9</v>
      </c>
      <c r="BB142" s="60">
        <v>16090.36</v>
      </c>
      <c r="BC142" s="60">
        <v>16329.53</v>
      </c>
      <c r="BD142" s="60">
        <v>102888.98</v>
      </c>
      <c r="BE142" s="60">
        <v>0</v>
      </c>
      <c r="BF142" s="60">
        <v>0</v>
      </c>
      <c r="BG142" s="60">
        <v>0</v>
      </c>
      <c r="BH142" s="60">
        <v>0</v>
      </c>
      <c r="BI142" s="60">
        <v>274399.19</v>
      </c>
      <c r="BJ142" s="61">
        <v>431</v>
      </c>
      <c r="BK142" s="2" t="s">
        <v>1805</v>
      </c>
      <c r="BL142" s="1"/>
      <c r="BM142" s="1"/>
      <c r="BN142" s="1"/>
      <c r="BO142" s="1"/>
      <c r="BP142" s="1"/>
      <c r="BQ142" s="1"/>
      <c r="BR142" s="1"/>
      <c r="BS142" s="1"/>
      <c r="BT142" s="1"/>
      <c r="BU142" s="1"/>
      <c r="BV142" s="1"/>
      <c r="BW142" s="1"/>
      <c r="BX142" s="1"/>
      <c r="BY142" s="1"/>
    </row>
    <row r="143" spans="1:77" customFormat="1" ht="15" x14ac:dyDescent="0.25">
      <c r="A143" s="56" t="s">
        <v>127</v>
      </c>
      <c r="B143" s="56" t="s">
        <v>104</v>
      </c>
      <c r="C143" s="56" t="s">
        <v>128</v>
      </c>
      <c r="G143" s="56" t="s">
        <v>129</v>
      </c>
      <c r="H143" s="56" t="s">
        <v>130</v>
      </c>
      <c r="I143" s="56" t="s">
        <v>757</v>
      </c>
      <c r="K143" s="56" t="s">
        <v>70</v>
      </c>
      <c r="L143" s="56" t="s">
        <v>131</v>
      </c>
      <c r="O143" s="56" t="s">
        <v>132</v>
      </c>
      <c r="Q143" s="56" t="s">
        <v>759</v>
      </c>
      <c r="T143" s="56" t="s">
        <v>1847</v>
      </c>
      <c r="U143" s="56" t="s">
        <v>1847</v>
      </c>
      <c r="V143" s="56" t="s">
        <v>1852</v>
      </c>
      <c r="W143" s="58">
        <v>38122</v>
      </c>
      <c r="X143" s="59" t="s">
        <v>1853</v>
      </c>
      <c r="Y143" s="56" t="s">
        <v>1028</v>
      </c>
      <c r="Z143" s="56" t="s">
        <v>1029</v>
      </c>
      <c r="AA143" s="56" t="s">
        <v>94</v>
      </c>
      <c r="AB143" s="56" t="s">
        <v>1030</v>
      </c>
      <c r="AC143" s="56" t="s">
        <v>95</v>
      </c>
      <c r="AE143" s="56" t="s">
        <v>1031</v>
      </c>
      <c r="AF143" s="56" t="s">
        <v>1032</v>
      </c>
      <c r="AG143" s="56" t="s">
        <v>115</v>
      </c>
      <c r="AH143" s="56" t="s">
        <v>1033</v>
      </c>
      <c r="AI143" s="56" t="s">
        <v>74</v>
      </c>
      <c r="AJ143" s="56" t="s">
        <v>97</v>
      </c>
      <c r="AK143" s="56" t="s">
        <v>109</v>
      </c>
      <c r="AL143" s="56" t="s">
        <v>110</v>
      </c>
      <c r="AN143" s="56" t="s">
        <v>75</v>
      </c>
      <c r="AO143" s="56" t="s">
        <v>3</v>
      </c>
      <c r="AP143" s="60">
        <v>64.12</v>
      </c>
      <c r="AQ143" s="60">
        <v>0</v>
      </c>
      <c r="AR143" s="58">
        <v>1</v>
      </c>
      <c r="AS143" s="58">
        <v>0</v>
      </c>
      <c r="AT143" s="60">
        <v>16329.53</v>
      </c>
      <c r="AU143" s="60">
        <v>102888.98</v>
      </c>
      <c r="AV143" s="60">
        <v>64.12</v>
      </c>
      <c r="AW143" s="60">
        <v>23510.66</v>
      </c>
      <c r="AX143" s="60">
        <v>7550.76</v>
      </c>
      <c r="AY143" s="60">
        <v>8392.61</v>
      </c>
      <c r="AZ143" s="60">
        <v>85607.39</v>
      </c>
      <c r="BA143" s="60">
        <v>14028.9</v>
      </c>
      <c r="BB143" s="60">
        <v>16090.36</v>
      </c>
      <c r="BC143" s="60">
        <v>16329.53</v>
      </c>
      <c r="BD143" s="60">
        <v>102888.98</v>
      </c>
      <c r="BE143" s="60">
        <v>0</v>
      </c>
      <c r="BF143" s="60">
        <v>0</v>
      </c>
      <c r="BG143" s="60">
        <v>0</v>
      </c>
      <c r="BH143" s="60">
        <v>0</v>
      </c>
      <c r="BI143" s="60">
        <v>274399.19</v>
      </c>
      <c r="BJ143" s="61">
        <v>431</v>
      </c>
      <c r="BK143" s="2" t="s">
        <v>1805</v>
      </c>
      <c r="BL143" s="1"/>
      <c r="BM143" s="1"/>
      <c r="BN143" s="1"/>
      <c r="BO143" s="1"/>
      <c r="BP143" s="1"/>
      <c r="BQ143" s="1"/>
      <c r="BR143" s="1"/>
      <c r="BS143" s="1"/>
      <c r="BT143" s="1"/>
      <c r="BU143" s="1"/>
      <c r="BV143" s="1"/>
      <c r="BW143" s="1"/>
      <c r="BX143" s="1"/>
      <c r="BY143" s="1"/>
    </row>
    <row r="144" spans="1:77" customFormat="1" ht="15" x14ac:dyDescent="0.25">
      <c r="A144" s="56" t="s">
        <v>127</v>
      </c>
      <c r="B144" s="56" t="s">
        <v>104</v>
      </c>
      <c r="C144" s="56" t="s">
        <v>128</v>
      </c>
      <c r="G144" s="56" t="s">
        <v>129</v>
      </c>
      <c r="H144" s="56" t="s">
        <v>130</v>
      </c>
      <c r="I144" s="56" t="s">
        <v>757</v>
      </c>
      <c r="K144" s="56" t="s">
        <v>70</v>
      </c>
      <c r="L144" s="56" t="s">
        <v>131</v>
      </c>
      <c r="O144" s="56" t="s">
        <v>132</v>
      </c>
      <c r="Q144" s="56" t="s">
        <v>759</v>
      </c>
      <c r="T144" s="56" t="s">
        <v>1847</v>
      </c>
      <c r="U144" s="56" t="s">
        <v>1827</v>
      </c>
      <c r="V144" s="56" t="s">
        <v>1854</v>
      </c>
      <c r="W144" s="58">
        <v>41089</v>
      </c>
      <c r="X144" s="59" t="s">
        <v>1855</v>
      </c>
      <c r="Y144" s="56" t="s">
        <v>1371</v>
      </c>
      <c r="Z144" s="56" t="s">
        <v>1372</v>
      </c>
      <c r="AA144" s="56" t="s">
        <v>98</v>
      </c>
      <c r="AB144" s="56" t="s">
        <v>99</v>
      </c>
      <c r="AC144" s="56" t="s">
        <v>100</v>
      </c>
      <c r="AE144" s="56" t="s">
        <v>805</v>
      </c>
      <c r="AF144" s="56" t="s">
        <v>72</v>
      </c>
      <c r="AG144" s="56" t="s">
        <v>73</v>
      </c>
      <c r="AH144" s="56" t="s">
        <v>806</v>
      </c>
      <c r="AI144" s="56" t="s">
        <v>74</v>
      </c>
      <c r="AJ144" s="56" t="s">
        <v>98</v>
      </c>
      <c r="AK144" s="56" t="s">
        <v>1373</v>
      </c>
      <c r="AL144" s="56" t="s">
        <v>1373</v>
      </c>
      <c r="AN144" s="56" t="s">
        <v>75</v>
      </c>
      <c r="AO144" s="56" t="s">
        <v>3</v>
      </c>
      <c r="AP144" s="60">
        <v>892.97</v>
      </c>
      <c r="AQ144" s="60">
        <v>0</v>
      </c>
      <c r="AR144" s="58">
        <v>1</v>
      </c>
      <c r="AS144" s="58">
        <v>0</v>
      </c>
      <c r="AT144" s="60">
        <v>16329.53</v>
      </c>
      <c r="AU144" s="60">
        <v>102888.98</v>
      </c>
      <c r="AV144" s="60">
        <v>892.97</v>
      </c>
      <c r="AW144" s="60">
        <v>23510.66</v>
      </c>
      <c r="AX144" s="60">
        <v>7550.76</v>
      </c>
      <c r="AY144" s="60">
        <v>8392.61</v>
      </c>
      <c r="AZ144" s="60">
        <v>85607.39</v>
      </c>
      <c r="BA144" s="60">
        <v>14028.9</v>
      </c>
      <c r="BB144" s="60">
        <v>16090.36</v>
      </c>
      <c r="BC144" s="60">
        <v>16329.53</v>
      </c>
      <c r="BD144" s="60">
        <v>102888.98</v>
      </c>
      <c r="BE144" s="60">
        <v>0</v>
      </c>
      <c r="BF144" s="60">
        <v>0</v>
      </c>
      <c r="BG144" s="60">
        <v>0</v>
      </c>
      <c r="BH144" s="60">
        <v>0</v>
      </c>
      <c r="BI144" s="60">
        <v>274399.19</v>
      </c>
      <c r="BJ144" s="61">
        <v>431</v>
      </c>
      <c r="BK144" s="2" t="s">
        <v>1805</v>
      </c>
      <c r="BL144" s="1"/>
      <c r="BM144" s="1"/>
      <c r="BN144" s="1"/>
      <c r="BO144" s="1"/>
      <c r="BP144" s="1"/>
      <c r="BQ144" s="1"/>
      <c r="BR144" s="1"/>
      <c r="BS144" s="1"/>
      <c r="BT144" s="1"/>
      <c r="BU144" s="1"/>
      <c r="BV144" s="1"/>
      <c r="BW144" s="1"/>
      <c r="BX144" s="1"/>
      <c r="BY144" s="1"/>
    </row>
    <row r="145" spans="1:77" customFormat="1" ht="15" x14ac:dyDescent="0.25">
      <c r="A145" s="56" t="s">
        <v>127</v>
      </c>
      <c r="B145" s="56" t="s">
        <v>104</v>
      </c>
      <c r="C145" s="56" t="s">
        <v>128</v>
      </c>
      <c r="G145" s="56" t="s">
        <v>129</v>
      </c>
      <c r="H145" s="56" t="s">
        <v>130</v>
      </c>
      <c r="I145" s="56" t="s">
        <v>757</v>
      </c>
      <c r="K145" s="56" t="s">
        <v>70</v>
      </c>
      <c r="L145" s="56" t="s">
        <v>131</v>
      </c>
      <c r="O145" s="56" t="s">
        <v>132</v>
      </c>
      <c r="Q145" s="56" t="s">
        <v>759</v>
      </c>
      <c r="T145" s="56" t="s">
        <v>1847</v>
      </c>
      <c r="U145" s="56" t="s">
        <v>1827</v>
      </c>
      <c r="V145" s="56" t="s">
        <v>1856</v>
      </c>
      <c r="W145" s="58">
        <v>41088</v>
      </c>
      <c r="X145" s="59" t="s">
        <v>1857</v>
      </c>
      <c r="Y145" s="56" t="s">
        <v>1371</v>
      </c>
      <c r="Z145" s="56" t="s">
        <v>1372</v>
      </c>
      <c r="AA145" s="56" t="s">
        <v>98</v>
      </c>
      <c r="AB145" s="56" t="s">
        <v>99</v>
      </c>
      <c r="AC145" s="56" t="s">
        <v>100</v>
      </c>
      <c r="AE145" s="56" t="s">
        <v>805</v>
      </c>
      <c r="AF145" s="56" t="s">
        <v>72</v>
      </c>
      <c r="AG145" s="56" t="s">
        <v>73</v>
      </c>
      <c r="AH145" s="56" t="s">
        <v>806</v>
      </c>
      <c r="AI145" s="56" t="s">
        <v>74</v>
      </c>
      <c r="AJ145" s="56" t="s">
        <v>98</v>
      </c>
      <c r="AK145" s="56" t="s">
        <v>1373</v>
      </c>
      <c r="AL145" s="56" t="s">
        <v>1373</v>
      </c>
      <c r="AN145" s="56" t="s">
        <v>75</v>
      </c>
      <c r="AO145" s="56" t="s">
        <v>3</v>
      </c>
      <c r="AP145" s="60">
        <v>1491.5</v>
      </c>
      <c r="AQ145" s="60">
        <v>0</v>
      </c>
      <c r="AR145" s="58">
        <v>1</v>
      </c>
      <c r="AS145" s="58">
        <v>0</v>
      </c>
      <c r="AT145" s="60">
        <v>16329.53</v>
      </c>
      <c r="AU145" s="60">
        <v>102888.98</v>
      </c>
      <c r="AV145" s="60">
        <v>1491.5</v>
      </c>
      <c r="AW145" s="60">
        <v>23510.66</v>
      </c>
      <c r="AX145" s="60">
        <v>7550.76</v>
      </c>
      <c r="AY145" s="60">
        <v>8392.61</v>
      </c>
      <c r="AZ145" s="60">
        <v>85607.39</v>
      </c>
      <c r="BA145" s="60">
        <v>14028.9</v>
      </c>
      <c r="BB145" s="60">
        <v>16090.36</v>
      </c>
      <c r="BC145" s="60">
        <v>16329.53</v>
      </c>
      <c r="BD145" s="60">
        <v>102888.98</v>
      </c>
      <c r="BE145" s="60">
        <v>0</v>
      </c>
      <c r="BF145" s="60">
        <v>0</v>
      </c>
      <c r="BG145" s="60">
        <v>0</v>
      </c>
      <c r="BH145" s="60">
        <v>0</v>
      </c>
      <c r="BI145" s="60">
        <v>274399.19</v>
      </c>
      <c r="BJ145" s="61">
        <v>431</v>
      </c>
      <c r="BK145" s="2" t="s">
        <v>1805</v>
      </c>
      <c r="BL145" s="1"/>
      <c r="BM145" s="1"/>
      <c r="BN145" s="1"/>
      <c r="BO145" s="1"/>
      <c r="BP145" s="1"/>
      <c r="BQ145" s="1"/>
      <c r="BR145" s="1"/>
      <c r="BS145" s="1"/>
      <c r="BT145" s="1"/>
      <c r="BU145" s="1"/>
      <c r="BV145" s="1"/>
      <c r="BW145" s="1"/>
      <c r="BX145" s="1"/>
      <c r="BY145" s="1"/>
    </row>
    <row r="146" spans="1:77" customFormat="1" ht="15" x14ac:dyDescent="0.25">
      <c r="A146" s="56" t="s">
        <v>127</v>
      </c>
      <c r="B146" s="56" t="s">
        <v>104</v>
      </c>
      <c r="C146" s="56" t="s">
        <v>128</v>
      </c>
      <c r="G146" s="56" t="s">
        <v>129</v>
      </c>
      <c r="H146" s="56" t="s">
        <v>130</v>
      </c>
      <c r="I146" s="56" t="s">
        <v>757</v>
      </c>
      <c r="K146" s="56" t="s">
        <v>70</v>
      </c>
      <c r="L146" s="56" t="s">
        <v>131</v>
      </c>
      <c r="O146" s="56" t="s">
        <v>132</v>
      </c>
      <c r="Q146" s="56" t="s">
        <v>759</v>
      </c>
      <c r="T146" s="56" t="s">
        <v>1847</v>
      </c>
      <c r="U146" s="56" t="s">
        <v>1827</v>
      </c>
      <c r="V146" s="56" t="s">
        <v>1858</v>
      </c>
      <c r="W146" s="58">
        <v>41087</v>
      </c>
      <c r="X146" s="59" t="s">
        <v>1859</v>
      </c>
      <c r="Y146" s="56" t="s">
        <v>1371</v>
      </c>
      <c r="Z146" s="56" t="s">
        <v>1372</v>
      </c>
      <c r="AA146" s="56" t="s">
        <v>98</v>
      </c>
      <c r="AB146" s="56" t="s">
        <v>99</v>
      </c>
      <c r="AC146" s="56" t="s">
        <v>100</v>
      </c>
      <c r="AE146" s="56" t="s">
        <v>805</v>
      </c>
      <c r="AF146" s="56" t="s">
        <v>72</v>
      </c>
      <c r="AG146" s="56" t="s">
        <v>73</v>
      </c>
      <c r="AH146" s="56" t="s">
        <v>806</v>
      </c>
      <c r="AI146" s="56" t="s">
        <v>74</v>
      </c>
      <c r="AJ146" s="56" t="s">
        <v>98</v>
      </c>
      <c r="AK146" s="56" t="s">
        <v>1373</v>
      </c>
      <c r="AL146" s="56" t="s">
        <v>1373</v>
      </c>
      <c r="AN146" s="56" t="s">
        <v>75</v>
      </c>
      <c r="AO146" s="56" t="s">
        <v>3</v>
      </c>
      <c r="AP146" s="60">
        <v>1491.5</v>
      </c>
      <c r="AQ146" s="60">
        <v>0</v>
      </c>
      <c r="AR146" s="58">
        <v>1</v>
      </c>
      <c r="AS146" s="58">
        <v>0</v>
      </c>
      <c r="AT146" s="60">
        <v>16329.53</v>
      </c>
      <c r="AU146" s="60">
        <v>102888.98</v>
      </c>
      <c r="AV146" s="60">
        <v>1491.5</v>
      </c>
      <c r="AW146" s="60">
        <v>23510.66</v>
      </c>
      <c r="AX146" s="60">
        <v>7550.76</v>
      </c>
      <c r="AY146" s="60">
        <v>8392.61</v>
      </c>
      <c r="AZ146" s="60">
        <v>85607.39</v>
      </c>
      <c r="BA146" s="60">
        <v>14028.9</v>
      </c>
      <c r="BB146" s="60">
        <v>16090.36</v>
      </c>
      <c r="BC146" s="60">
        <v>16329.53</v>
      </c>
      <c r="BD146" s="60">
        <v>102888.98</v>
      </c>
      <c r="BE146" s="60">
        <v>0</v>
      </c>
      <c r="BF146" s="60">
        <v>0</v>
      </c>
      <c r="BG146" s="60">
        <v>0</v>
      </c>
      <c r="BH146" s="60">
        <v>0</v>
      </c>
      <c r="BI146" s="60">
        <v>274399.19</v>
      </c>
      <c r="BJ146" s="61">
        <v>431</v>
      </c>
      <c r="BK146" s="2" t="s">
        <v>1805</v>
      </c>
      <c r="BL146" s="1"/>
      <c r="BM146" s="1"/>
      <c r="BN146" s="1"/>
      <c r="BO146" s="1"/>
      <c r="BP146" s="1"/>
      <c r="BQ146" s="1"/>
      <c r="BR146" s="1"/>
      <c r="BS146" s="1"/>
      <c r="BT146" s="1"/>
      <c r="BU146" s="1"/>
      <c r="BV146" s="1"/>
      <c r="BW146" s="1"/>
      <c r="BX146" s="1"/>
      <c r="BY146" s="1"/>
    </row>
    <row r="147" spans="1:77" customFormat="1" ht="15" x14ac:dyDescent="0.25">
      <c r="A147" s="56" t="s">
        <v>127</v>
      </c>
      <c r="B147" s="56" t="s">
        <v>104</v>
      </c>
      <c r="C147" s="56" t="s">
        <v>128</v>
      </c>
      <c r="G147" s="56" t="s">
        <v>129</v>
      </c>
      <c r="H147" s="56" t="s">
        <v>130</v>
      </c>
      <c r="I147" s="56" t="s">
        <v>757</v>
      </c>
      <c r="K147" s="56" t="s">
        <v>70</v>
      </c>
      <c r="L147" s="56" t="s">
        <v>131</v>
      </c>
      <c r="O147" s="56" t="s">
        <v>132</v>
      </c>
      <c r="Q147" s="56" t="s">
        <v>759</v>
      </c>
      <c r="T147" s="56" t="s">
        <v>1847</v>
      </c>
      <c r="U147" s="56" t="s">
        <v>1827</v>
      </c>
      <c r="V147" s="56" t="s">
        <v>1860</v>
      </c>
      <c r="W147" s="58">
        <v>41086</v>
      </c>
      <c r="X147" s="59" t="s">
        <v>1861</v>
      </c>
      <c r="Y147" s="56" t="s">
        <v>1371</v>
      </c>
      <c r="Z147" s="56" t="s">
        <v>1372</v>
      </c>
      <c r="AA147" s="56" t="s">
        <v>98</v>
      </c>
      <c r="AB147" s="56" t="s">
        <v>99</v>
      </c>
      <c r="AC147" s="56" t="s">
        <v>100</v>
      </c>
      <c r="AE147" s="56" t="s">
        <v>805</v>
      </c>
      <c r="AF147" s="56" t="s">
        <v>72</v>
      </c>
      <c r="AG147" s="56" t="s">
        <v>73</v>
      </c>
      <c r="AH147" s="56" t="s">
        <v>806</v>
      </c>
      <c r="AI147" s="56" t="s">
        <v>74</v>
      </c>
      <c r="AJ147" s="56" t="s">
        <v>98</v>
      </c>
      <c r="AK147" s="56" t="s">
        <v>1373</v>
      </c>
      <c r="AL147" s="56" t="s">
        <v>1373</v>
      </c>
      <c r="AN147" s="56" t="s">
        <v>75</v>
      </c>
      <c r="AO147" s="56" t="s">
        <v>3</v>
      </c>
      <c r="AP147" s="60">
        <v>1491.5</v>
      </c>
      <c r="AQ147" s="60">
        <v>0</v>
      </c>
      <c r="AR147" s="58">
        <v>1</v>
      </c>
      <c r="AS147" s="58">
        <v>0</v>
      </c>
      <c r="AT147" s="60">
        <v>16329.53</v>
      </c>
      <c r="AU147" s="60">
        <v>102888.98</v>
      </c>
      <c r="AV147" s="60">
        <v>1491.5</v>
      </c>
      <c r="AW147" s="60">
        <v>23510.66</v>
      </c>
      <c r="AX147" s="60">
        <v>7550.76</v>
      </c>
      <c r="AY147" s="60">
        <v>8392.61</v>
      </c>
      <c r="AZ147" s="60">
        <v>85607.39</v>
      </c>
      <c r="BA147" s="60">
        <v>14028.9</v>
      </c>
      <c r="BB147" s="60">
        <v>16090.36</v>
      </c>
      <c r="BC147" s="60">
        <v>16329.53</v>
      </c>
      <c r="BD147" s="60">
        <v>102888.98</v>
      </c>
      <c r="BE147" s="60">
        <v>0</v>
      </c>
      <c r="BF147" s="60">
        <v>0</v>
      </c>
      <c r="BG147" s="60">
        <v>0</v>
      </c>
      <c r="BH147" s="60">
        <v>0</v>
      </c>
      <c r="BI147" s="60">
        <v>274399.19</v>
      </c>
      <c r="BJ147" s="61">
        <v>431</v>
      </c>
      <c r="BK147" s="2" t="s">
        <v>1805</v>
      </c>
      <c r="BL147" s="1"/>
      <c r="BM147" s="1"/>
      <c r="BN147" s="1"/>
      <c r="BO147" s="1"/>
      <c r="BP147" s="1"/>
      <c r="BQ147" s="1"/>
      <c r="BR147" s="1"/>
      <c r="BS147" s="1"/>
      <c r="BT147" s="1"/>
      <c r="BU147" s="1"/>
      <c r="BV147" s="1"/>
      <c r="BW147" s="1"/>
      <c r="BX147" s="1"/>
      <c r="BY147" s="1"/>
    </row>
    <row r="148" spans="1:77" customFormat="1" ht="15" x14ac:dyDescent="0.25">
      <c r="A148" s="56" t="s">
        <v>127</v>
      </c>
      <c r="B148" s="56" t="s">
        <v>104</v>
      </c>
      <c r="C148" s="56" t="s">
        <v>128</v>
      </c>
      <c r="G148" s="56" t="s">
        <v>129</v>
      </c>
      <c r="H148" s="56" t="s">
        <v>130</v>
      </c>
      <c r="I148" s="56" t="s">
        <v>757</v>
      </c>
      <c r="K148" s="56" t="s">
        <v>70</v>
      </c>
      <c r="L148" s="56" t="s">
        <v>131</v>
      </c>
      <c r="O148" s="56" t="s">
        <v>132</v>
      </c>
      <c r="Q148" s="56" t="s">
        <v>759</v>
      </c>
      <c r="T148" s="56" t="s">
        <v>1847</v>
      </c>
      <c r="U148" s="56" t="s">
        <v>1827</v>
      </c>
      <c r="V148" s="56" t="s">
        <v>1862</v>
      </c>
      <c r="W148" s="58">
        <v>41085</v>
      </c>
      <c r="X148" s="59" t="s">
        <v>1863</v>
      </c>
      <c r="Y148" s="56" t="s">
        <v>1371</v>
      </c>
      <c r="Z148" s="56" t="s">
        <v>1372</v>
      </c>
      <c r="AA148" s="56" t="s">
        <v>98</v>
      </c>
      <c r="AB148" s="56" t="s">
        <v>99</v>
      </c>
      <c r="AC148" s="56" t="s">
        <v>100</v>
      </c>
      <c r="AE148" s="56" t="s">
        <v>805</v>
      </c>
      <c r="AF148" s="56" t="s">
        <v>72</v>
      </c>
      <c r="AG148" s="56" t="s">
        <v>73</v>
      </c>
      <c r="AH148" s="56" t="s">
        <v>806</v>
      </c>
      <c r="AI148" s="56" t="s">
        <v>74</v>
      </c>
      <c r="AJ148" s="56" t="s">
        <v>98</v>
      </c>
      <c r="AK148" s="56" t="s">
        <v>1373</v>
      </c>
      <c r="AL148" s="56" t="s">
        <v>1373</v>
      </c>
      <c r="AN148" s="56" t="s">
        <v>75</v>
      </c>
      <c r="AO148" s="56" t="s">
        <v>3</v>
      </c>
      <c r="AP148" s="60">
        <v>1491.5</v>
      </c>
      <c r="AQ148" s="60">
        <v>0</v>
      </c>
      <c r="AR148" s="58">
        <v>1</v>
      </c>
      <c r="AS148" s="58">
        <v>0</v>
      </c>
      <c r="AT148" s="60">
        <v>16329.53</v>
      </c>
      <c r="AU148" s="60">
        <v>102888.98</v>
      </c>
      <c r="AV148" s="60">
        <v>1491.5</v>
      </c>
      <c r="AW148" s="60">
        <v>23510.66</v>
      </c>
      <c r="AX148" s="60">
        <v>7550.76</v>
      </c>
      <c r="AY148" s="60">
        <v>8392.61</v>
      </c>
      <c r="AZ148" s="60">
        <v>85607.39</v>
      </c>
      <c r="BA148" s="60">
        <v>14028.9</v>
      </c>
      <c r="BB148" s="60">
        <v>16090.36</v>
      </c>
      <c r="BC148" s="60">
        <v>16329.53</v>
      </c>
      <c r="BD148" s="60">
        <v>102888.98</v>
      </c>
      <c r="BE148" s="60">
        <v>0</v>
      </c>
      <c r="BF148" s="60">
        <v>0</v>
      </c>
      <c r="BG148" s="60">
        <v>0</v>
      </c>
      <c r="BH148" s="60">
        <v>0</v>
      </c>
      <c r="BI148" s="60">
        <v>274399.19</v>
      </c>
      <c r="BJ148" s="61">
        <v>431</v>
      </c>
      <c r="BK148" s="2" t="s">
        <v>1805</v>
      </c>
      <c r="BL148" s="1"/>
      <c r="BM148" s="1"/>
      <c r="BN148" s="1"/>
      <c r="BO148" s="1"/>
      <c r="BP148" s="1"/>
      <c r="BQ148" s="1"/>
      <c r="BR148" s="1"/>
      <c r="BS148" s="1"/>
      <c r="BT148" s="1"/>
      <c r="BU148" s="1"/>
      <c r="BV148" s="1"/>
      <c r="BW148" s="1"/>
      <c r="BX148" s="1"/>
      <c r="BY148" s="1"/>
    </row>
    <row r="149" spans="1:77" customFormat="1" ht="15" x14ac:dyDescent="0.25">
      <c r="A149" s="56" t="s">
        <v>127</v>
      </c>
      <c r="B149" s="56" t="s">
        <v>104</v>
      </c>
      <c r="C149" s="56" t="s">
        <v>128</v>
      </c>
      <c r="G149" s="56" t="s">
        <v>129</v>
      </c>
      <c r="H149" s="56" t="s">
        <v>130</v>
      </c>
      <c r="I149" s="56" t="s">
        <v>757</v>
      </c>
      <c r="K149" s="56" t="s">
        <v>70</v>
      </c>
      <c r="L149" s="56" t="s">
        <v>131</v>
      </c>
      <c r="O149" s="56" t="s">
        <v>132</v>
      </c>
      <c r="Q149" s="56" t="s">
        <v>759</v>
      </c>
      <c r="T149" s="56" t="s">
        <v>1864</v>
      </c>
      <c r="U149" s="56" t="s">
        <v>1847</v>
      </c>
      <c r="V149" s="56" t="s">
        <v>162</v>
      </c>
      <c r="W149" s="58">
        <v>24947</v>
      </c>
      <c r="X149" s="59" t="s">
        <v>1865</v>
      </c>
      <c r="Y149" s="56" t="s">
        <v>163</v>
      </c>
      <c r="Z149" s="56" t="s">
        <v>164</v>
      </c>
      <c r="AA149" s="56" t="s">
        <v>119</v>
      </c>
      <c r="AB149" s="56" t="s">
        <v>165</v>
      </c>
      <c r="AC149" s="56" t="s">
        <v>166</v>
      </c>
      <c r="AE149" s="56" t="s">
        <v>167</v>
      </c>
      <c r="AF149" s="56" t="s">
        <v>114</v>
      </c>
      <c r="AG149" s="56" t="s">
        <v>115</v>
      </c>
      <c r="AH149" s="56" t="s">
        <v>168</v>
      </c>
      <c r="AI149" s="56" t="s">
        <v>74</v>
      </c>
      <c r="AJ149" s="56" t="s">
        <v>79</v>
      </c>
      <c r="AK149" s="56" t="s">
        <v>169</v>
      </c>
      <c r="AL149" s="56" t="s">
        <v>169</v>
      </c>
      <c r="AN149" s="56" t="s">
        <v>75</v>
      </c>
      <c r="AO149" s="56" t="s">
        <v>3</v>
      </c>
      <c r="AP149" s="60">
        <v>40.880000000000003</v>
      </c>
      <c r="AQ149" s="60">
        <v>0</v>
      </c>
      <c r="AR149" s="58">
        <v>1</v>
      </c>
      <c r="AS149" s="58">
        <v>0</v>
      </c>
      <c r="AT149" s="60">
        <v>16329.53</v>
      </c>
      <c r="AU149" s="60">
        <v>102888.98</v>
      </c>
      <c r="AV149" s="60">
        <v>40.880000000000003</v>
      </c>
      <c r="AW149" s="60">
        <v>23510.66</v>
      </c>
      <c r="AX149" s="60">
        <v>7550.76</v>
      </c>
      <c r="AY149" s="60">
        <v>8392.61</v>
      </c>
      <c r="AZ149" s="60">
        <v>85607.39</v>
      </c>
      <c r="BA149" s="60">
        <v>14028.9</v>
      </c>
      <c r="BB149" s="60">
        <v>16090.36</v>
      </c>
      <c r="BC149" s="60">
        <v>16329.53</v>
      </c>
      <c r="BD149" s="60">
        <v>102888.98</v>
      </c>
      <c r="BE149" s="60">
        <v>0</v>
      </c>
      <c r="BF149" s="60">
        <v>0</v>
      </c>
      <c r="BG149" s="60">
        <v>0</v>
      </c>
      <c r="BH149" s="60">
        <v>0</v>
      </c>
      <c r="BI149" s="60">
        <v>274399.19</v>
      </c>
      <c r="BJ149" s="61">
        <v>431</v>
      </c>
      <c r="BK149" s="2" t="s">
        <v>1805</v>
      </c>
      <c r="BL149" s="1"/>
      <c r="BM149" s="1"/>
      <c r="BN149" s="1"/>
      <c r="BO149" s="1"/>
      <c r="BP149" s="1"/>
      <c r="BQ149" s="1"/>
      <c r="BR149" s="1"/>
      <c r="BS149" s="1"/>
      <c r="BT149" s="1"/>
      <c r="BU149" s="1"/>
      <c r="BV149" s="1"/>
      <c r="BW149" s="1"/>
      <c r="BX149" s="1"/>
      <c r="BY149" s="1"/>
    </row>
    <row r="150" spans="1:77" customFormat="1" ht="15" x14ac:dyDescent="0.25">
      <c r="A150" s="56" t="s">
        <v>127</v>
      </c>
      <c r="B150" s="56" t="s">
        <v>104</v>
      </c>
      <c r="C150" s="56" t="s">
        <v>128</v>
      </c>
      <c r="G150" s="56" t="s">
        <v>129</v>
      </c>
      <c r="H150" s="56" t="s">
        <v>130</v>
      </c>
      <c r="I150" s="56" t="s">
        <v>757</v>
      </c>
      <c r="K150" s="56" t="s">
        <v>70</v>
      </c>
      <c r="L150" s="56" t="s">
        <v>131</v>
      </c>
      <c r="O150" s="56" t="s">
        <v>132</v>
      </c>
      <c r="Q150" s="56" t="s">
        <v>759</v>
      </c>
      <c r="T150" s="56" t="s">
        <v>1864</v>
      </c>
      <c r="U150" s="56" t="s">
        <v>1827</v>
      </c>
      <c r="V150" s="56" t="s">
        <v>1866</v>
      </c>
      <c r="W150" s="58">
        <v>28923</v>
      </c>
      <c r="X150" s="59" t="s">
        <v>1867</v>
      </c>
      <c r="Y150" s="56" t="s">
        <v>1868</v>
      </c>
      <c r="Z150" s="56" t="s">
        <v>1869</v>
      </c>
      <c r="AA150" s="56" t="s">
        <v>98</v>
      </c>
      <c r="AB150" s="56" t="s">
        <v>99</v>
      </c>
      <c r="AC150" s="56" t="s">
        <v>100</v>
      </c>
      <c r="AE150" s="56" t="s">
        <v>1870</v>
      </c>
      <c r="AF150" s="56" t="s">
        <v>4</v>
      </c>
      <c r="AH150" s="56" t="s">
        <v>1871</v>
      </c>
      <c r="AI150" s="56" t="s">
        <v>74</v>
      </c>
      <c r="AJ150" s="56" t="s">
        <v>98</v>
      </c>
      <c r="AK150" s="56" t="s">
        <v>1872</v>
      </c>
      <c r="AL150" s="56" t="s">
        <v>1872</v>
      </c>
      <c r="AN150" s="56" t="s">
        <v>75</v>
      </c>
      <c r="AO150" s="56" t="s">
        <v>3</v>
      </c>
      <c r="AP150" s="60">
        <v>125.31</v>
      </c>
      <c r="AQ150" s="60">
        <v>0</v>
      </c>
      <c r="AR150" s="58">
        <v>1</v>
      </c>
      <c r="AS150" s="58">
        <v>0</v>
      </c>
      <c r="AT150" s="60">
        <v>16329.53</v>
      </c>
      <c r="AU150" s="60">
        <v>102888.98</v>
      </c>
      <c r="AV150" s="60">
        <v>125.31</v>
      </c>
      <c r="AW150" s="60">
        <v>23510.66</v>
      </c>
      <c r="AX150" s="60">
        <v>7550.76</v>
      </c>
      <c r="AY150" s="60">
        <v>8392.61</v>
      </c>
      <c r="AZ150" s="60">
        <v>85607.39</v>
      </c>
      <c r="BA150" s="60">
        <v>14028.9</v>
      </c>
      <c r="BB150" s="60">
        <v>16090.36</v>
      </c>
      <c r="BC150" s="60">
        <v>16329.53</v>
      </c>
      <c r="BD150" s="60">
        <v>102888.98</v>
      </c>
      <c r="BE150" s="60">
        <v>0</v>
      </c>
      <c r="BF150" s="60">
        <v>0</v>
      </c>
      <c r="BG150" s="60">
        <v>0</v>
      </c>
      <c r="BH150" s="60">
        <v>0</v>
      </c>
      <c r="BI150" s="60">
        <v>274399.19</v>
      </c>
      <c r="BJ150" s="61">
        <v>431</v>
      </c>
      <c r="BK150" s="2" t="s">
        <v>1805</v>
      </c>
      <c r="BL150" s="1"/>
      <c r="BM150" s="1"/>
      <c r="BN150" s="1"/>
      <c r="BO150" s="1"/>
      <c r="BP150" s="1"/>
      <c r="BQ150" s="1"/>
      <c r="BR150" s="1"/>
      <c r="BS150" s="1"/>
      <c r="BT150" s="1"/>
      <c r="BU150" s="1"/>
      <c r="BV150" s="1"/>
      <c r="BW150" s="1"/>
      <c r="BX150" s="1"/>
      <c r="BY150" s="1"/>
    </row>
    <row r="151" spans="1:77" customFormat="1" ht="15" x14ac:dyDescent="0.25">
      <c r="A151" s="56" t="s">
        <v>127</v>
      </c>
      <c r="B151" s="56" t="s">
        <v>104</v>
      </c>
      <c r="C151" s="56" t="s">
        <v>128</v>
      </c>
      <c r="G151" s="56" t="s">
        <v>129</v>
      </c>
      <c r="H151" s="56" t="s">
        <v>130</v>
      </c>
      <c r="I151" s="56" t="s">
        <v>757</v>
      </c>
      <c r="K151" s="56" t="s">
        <v>70</v>
      </c>
      <c r="L151" s="56" t="s">
        <v>131</v>
      </c>
      <c r="O151" s="56" t="s">
        <v>132</v>
      </c>
      <c r="Q151" s="56" t="s">
        <v>759</v>
      </c>
      <c r="T151" s="56" t="s">
        <v>1864</v>
      </c>
      <c r="U151" s="56" t="s">
        <v>1827</v>
      </c>
      <c r="V151" s="56" t="s">
        <v>1873</v>
      </c>
      <c r="W151" s="58">
        <v>28922</v>
      </c>
      <c r="X151" s="59" t="s">
        <v>1874</v>
      </c>
      <c r="Y151" s="56" t="s">
        <v>1868</v>
      </c>
      <c r="Z151" s="56" t="s">
        <v>1869</v>
      </c>
      <c r="AA151" s="56" t="s">
        <v>98</v>
      </c>
      <c r="AB151" s="56" t="s">
        <v>99</v>
      </c>
      <c r="AC151" s="56" t="s">
        <v>100</v>
      </c>
      <c r="AE151" s="56" t="s">
        <v>1870</v>
      </c>
      <c r="AF151" s="56" t="s">
        <v>4</v>
      </c>
      <c r="AH151" s="56" t="s">
        <v>1871</v>
      </c>
      <c r="AI151" s="56" t="s">
        <v>74</v>
      </c>
      <c r="AJ151" s="56" t="s">
        <v>98</v>
      </c>
      <c r="AK151" s="56" t="s">
        <v>1872</v>
      </c>
      <c r="AL151" s="56" t="s">
        <v>1872</v>
      </c>
      <c r="AN151" s="56" t="s">
        <v>75</v>
      </c>
      <c r="AO151" s="56" t="s">
        <v>3</v>
      </c>
      <c r="AP151" s="60">
        <v>140.97999999999999</v>
      </c>
      <c r="AQ151" s="60">
        <v>0</v>
      </c>
      <c r="AR151" s="58">
        <v>1</v>
      </c>
      <c r="AS151" s="58">
        <v>0</v>
      </c>
      <c r="AT151" s="60">
        <v>16329.53</v>
      </c>
      <c r="AU151" s="60">
        <v>102888.98</v>
      </c>
      <c r="AV151" s="60">
        <v>140.97999999999999</v>
      </c>
      <c r="AW151" s="60">
        <v>23510.66</v>
      </c>
      <c r="AX151" s="60">
        <v>7550.76</v>
      </c>
      <c r="AY151" s="60">
        <v>8392.61</v>
      </c>
      <c r="AZ151" s="60">
        <v>85607.39</v>
      </c>
      <c r="BA151" s="60">
        <v>14028.9</v>
      </c>
      <c r="BB151" s="60">
        <v>16090.36</v>
      </c>
      <c r="BC151" s="60">
        <v>16329.53</v>
      </c>
      <c r="BD151" s="60">
        <v>102888.98</v>
      </c>
      <c r="BE151" s="60">
        <v>0</v>
      </c>
      <c r="BF151" s="60">
        <v>0</v>
      </c>
      <c r="BG151" s="60">
        <v>0</v>
      </c>
      <c r="BH151" s="60">
        <v>0</v>
      </c>
      <c r="BI151" s="60">
        <v>274399.19</v>
      </c>
      <c r="BJ151" s="61">
        <v>431</v>
      </c>
      <c r="BK151" s="2" t="s">
        <v>1805</v>
      </c>
      <c r="BL151" s="1"/>
      <c r="BM151" s="1"/>
      <c r="BN151" s="1"/>
      <c r="BO151" s="1"/>
      <c r="BP151" s="1"/>
      <c r="BQ151" s="1"/>
      <c r="BR151" s="1"/>
      <c r="BS151" s="1"/>
      <c r="BT151" s="1"/>
      <c r="BU151" s="1"/>
      <c r="BV151" s="1"/>
      <c r="BW151" s="1"/>
      <c r="BX151" s="1"/>
      <c r="BY151" s="1"/>
    </row>
    <row r="152" spans="1:77" customFormat="1" ht="15" x14ac:dyDescent="0.25">
      <c r="A152" s="56" t="s">
        <v>127</v>
      </c>
      <c r="B152" s="56" t="s">
        <v>104</v>
      </c>
      <c r="C152" s="56" t="s">
        <v>128</v>
      </c>
      <c r="G152" s="56" t="s">
        <v>129</v>
      </c>
      <c r="H152" s="56" t="s">
        <v>130</v>
      </c>
      <c r="I152" s="56" t="s">
        <v>757</v>
      </c>
      <c r="K152" s="56" t="s">
        <v>70</v>
      </c>
      <c r="L152" s="56" t="s">
        <v>131</v>
      </c>
      <c r="O152" s="56" t="s">
        <v>132</v>
      </c>
      <c r="Q152" s="56" t="s">
        <v>759</v>
      </c>
      <c r="T152" s="56" t="s">
        <v>1864</v>
      </c>
      <c r="U152" s="56" t="s">
        <v>1827</v>
      </c>
      <c r="V152" s="56" t="s">
        <v>1875</v>
      </c>
      <c r="W152" s="58">
        <v>28921</v>
      </c>
      <c r="X152" s="59" t="s">
        <v>1876</v>
      </c>
      <c r="Y152" s="56" t="s">
        <v>1868</v>
      </c>
      <c r="Z152" s="56" t="s">
        <v>1869</v>
      </c>
      <c r="AA152" s="56" t="s">
        <v>98</v>
      </c>
      <c r="AB152" s="56" t="s">
        <v>99</v>
      </c>
      <c r="AC152" s="56" t="s">
        <v>100</v>
      </c>
      <c r="AE152" s="56" t="s">
        <v>1870</v>
      </c>
      <c r="AF152" s="56" t="s">
        <v>4</v>
      </c>
      <c r="AH152" s="56" t="s">
        <v>1871</v>
      </c>
      <c r="AI152" s="56" t="s">
        <v>74</v>
      </c>
      <c r="AJ152" s="56" t="s">
        <v>98</v>
      </c>
      <c r="AK152" s="56" t="s">
        <v>1872</v>
      </c>
      <c r="AL152" s="56" t="s">
        <v>1872</v>
      </c>
      <c r="AN152" s="56" t="s">
        <v>75</v>
      </c>
      <c r="AO152" s="56" t="s">
        <v>3</v>
      </c>
      <c r="AP152" s="60">
        <v>266.27999999999997</v>
      </c>
      <c r="AQ152" s="60">
        <v>0</v>
      </c>
      <c r="AR152" s="58">
        <v>1</v>
      </c>
      <c r="AS152" s="58">
        <v>0</v>
      </c>
      <c r="AT152" s="60">
        <v>16329.53</v>
      </c>
      <c r="AU152" s="60">
        <v>102888.98</v>
      </c>
      <c r="AV152" s="60">
        <v>266.27999999999997</v>
      </c>
      <c r="AW152" s="60">
        <v>23510.66</v>
      </c>
      <c r="AX152" s="60">
        <v>7550.76</v>
      </c>
      <c r="AY152" s="60">
        <v>8392.61</v>
      </c>
      <c r="AZ152" s="60">
        <v>85607.39</v>
      </c>
      <c r="BA152" s="60">
        <v>14028.9</v>
      </c>
      <c r="BB152" s="60">
        <v>16090.36</v>
      </c>
      <c r="BC152" s="60">
        <v>16329.53</v>
      </c>
      <c r="BD152" s="60">
        <v>102888.98</v>
      </c>
      <c r="BE152" s="60">
        <v>0</v>
      </c>
      <c r="BF152" s="60">
        <v>0</v>
      </c>
      <c r="BG152" s="60">
        <v>0</v>
      </c>
      <c r="BH152" s="60">
        <v>0</v>
      </c>
      <c r="BI152" s="60">
        <v>274399.19</v>
      </c>
      <c r="BJ152" s="61">
        <v>431</v>
      </c>
      <c r="BK152" s="2" t="s">
        <v>1805</v>
      </c>
      <c r="BL152" s="1"/>
      <c r="BM152" s="1"/>
      <c r="BN152" s="1"/>
      <c r="BO152" s="1"/>
      <c r="BP152" s="1"/>
      <c r="BQ152" s="1"/>
      <c r="BR152" s="1"/>
      <c r="BS152" s="1"/>
      <c r="BT152" s="1"/>
      <c r="BU152" s="1"/>
      <c r="BV152" s="1"/>
      <c r="BW152" s="1"/>
      <c r="BX152" s="1"/>
      <c r="BY152" s="1"/>
    </row>
    <row r="153" spans="1:77" customFormat="1" ht="15" x14ac:dyDescent="0.25">
      <c r="A153" s="56" t="s">
        <v>127</v>
      </c>
      <c r="B153" s="56" t="s">
        <v>104</v>
      </c>
      <c r="C153" s="56" t="s">
        <v>128</v>
      </c>
      <c r="G153" s="56" t="s">
        <v>129</v>
      </c>
      <c r="H153" s="56" t="s">
        <v>130</v>
      </c>
      <c r="I153" s="56" t="s">
        <v>757</v>
      </c>
      <c r="K153" s="56" t="s">
        <v>70</v>
      </c>
      <c r="L153" s="56" t="s">
        <v>131</v>
      </c>
      <c r="O153" s="56" t="s">
        <v>132</v>
      </c>
      <c r="Q153" s="56" t="s">
        <v>759</v>
      </c>
      <c r="T153" s="56" t="s">
        <v>1864</v>
      </c>
      <c r="U153" s="56" t="s">
        <v>1827</v>
      </c>
      <c r="V153" s="56" t="s">
        <v>1877</v>
      </c>
      <c r="W153" s="58">
        <v>28920</v>
      </c>
      <c r="X153" s="59" t="s">
        <v>1878</v>
      </c>
      <c r="Y153" s="56" t="s">
        <v>1868</v>
      </c>
      <c r="Z153" s="56" t="s">
        <v>1869</v>
      </c>
      <c r="AA153" s="56" t="s">
        <v>98</v>
      </c>
      <c r="AB153" s="56" t="s">
        <v>99</v>
      </c>
      <c r="AC153" s="56" t="s">
        <v>100</v>
      </c>
      <c r="AE153" s="56" t="s">
        <v>1870</v>
      </c>
      <c r="AF153" s="56" t="s">
        <v>4</v>
      </c>
      <c r="AH153" s="56" t="s">
        <v>1871</v>
      </c>
      <c r="AI153" s="56" t="s">
        <v>74</v>
      </c>
      <c r="AJ153" s="56" t="s">
        <v>98</v>
      </c>
      <c r="AK153" s="56" t="s">
        <v>1872</v>
      </c>
      <c r="AL153" s="56" t="s">
        <v>1872</v>
      </c>
      <c r="AN153" s="56" t="s">
        <v>75</v>
      </c>
      <c r="AO153" s="56" t="s">
        <v>3</v>
      </c>
      <c r="AP153" s="60">
        <v>125.31</v>
      </c>
      <c r="AQ153" s="60">
        <v>0</v>
      </c>
      <c r="AR153" s="58">
        <v>1</v>
      </c>
      <c r="AS153" s="58">
        <v>0</v>
      </c>
      <c r="AT153" s="60">
        <v>16329.53</v>
      </c>
      <c r="AU153" s="60">
        <v>102888.98</v>
      </c>
      <c r="AV153" s="60">
        <v>125.31</v>
      </c>
      <c r="AW153" s="60">
        <v>23510.66</v>
      </c>
      <c r="AX153" s="60">
        <v>7550.76</v>
      </c>
      <c r="AY153" s="60">
        <v>8392.61</v>
      </c>
      <c r="AZ153" s="60">
        <v>85607.39</v>
      </c>
      <c r="BA153" s="60">
        <v>14028.9</v>
      </c>
      <c r="BB153" s="60">
        <v>16090.36</v>
      </c>
      <c r="BC153" s="60">
        <v>16329.53</v>
      </c>
      <c r="BD153" s="60">
        <v>102888.98</v>
      </c>
      <c r="BE153" s="60">
        <v>0</v>
      </c>
      <c r="BF153" s="60">
        <v>0</v>
      </c>
      <c r="BG153" s="60">
        <v>0</v>
      </c>
      <c r="BH153" s="60">
        <v>0</v>
      </c>
      <c r="BI153" s="60">
        <v>274399.19</v>
      </c>
      <c r="BJ153" s="61">
        <v>431</v>
      </c>
      <c r="BK153" s="2" t="s">
        <v>1805</v>
      </c>
      <c r="BL153" s="1"/>
      <c r="BM153" s="1"/>
      <c r="BN153" s="1"/>
      <c r="BO153" s="1"/>
      <c r="BP153" s="1"/>
      <c r="BQ153" s="1"/>
      <c r="BR153" s="1"/>
      <c r="BS153" s="1"/>
      <c r="BT153" s="1"/>
      <c r="BU153" s="1"/>
      <c r="BV153" s="1"/>
      <c r="BW153" s="1"/>
      <c r="BX153" s="1"/>
      <c r="BY153" s="1"/>
    </row>
    <row r="154" spans="1:77" customFormat="1" ht="15" x14ac:dyDescent="0.25">
      <c r="A154" s="56" t="s">
        <v>127</v>
      </c>
      <c r="B154" s="56" t="s">
        <v>104</v>
      </c>
      <c r="C154" s="56" t="s">
        <v>128</v>
      </c>
      <c r="G154" s="56" t="s">
        <v>129</v>
      </c>
      <c r="H154" s="56" t="s">
        <v>130</v>
      </c>
      <c r="I154" s="56" t="s">
        <v>757</v>
      </c>
      <c r="K154" s="56" t="s">
        <v>70</v>
      </c>
      <c r="L154" s="56" t="s">
        <v>131</v>
      </c>
      <c r="O154" s="56" t="s">
        <v>132</v>
      </c>
      <c r="Q154" s="56" t="s">
        <v>759</v>
      </c>
      <c r="T154" s="56" t="s">
        <v>1864</v>
      </c>
      <c r="U154" s="56" t="s">
        <v>1827</v>
      </c>
      <c r="V154" s="56" t="s">
        <v>1879</v>
      </c>
      <c r="W154" s="58">
        <v>28919</v>
      </c>
      <c r="X154" s="59" t="s">
        <v>1880</v>
      </c>
      <c r="Y154" s="56" t="s">
        <v>1868</v>
      </c>
      <c r="Z154" s="56" t="s">
        <v>1869</v>
      </c>
      <c r="AA154" s="56" t="s">
        <v>98</v>
      </c>
      <c r="AB154" s="56" t="s">
        <v>99</v>
      </c>
      <c r="AC154" s="56" t="s">
        <v>100</v>
      </c>
      <c r="AE154" s="56" t="s">
        <v>1870</v>
      </c>
      <c r="AF154" s="56" t="s">
        <v>4</v>
      </c>
      <c r="AH154" s="56" t="s">
        <v>1871</v>
      </c>
      <c r="AI154" s="56" t="s">
        <v>74</v>
      </c>
      <c r="AJ154" s="56" t="s">
        <v>98</v>
      </c>
      <c r="AK154" s="56" t="s">
        <v>1872</v>
      </c>
      <c r="AL154" s="56" t="s">
        <v>1872</v>
      </c>
      <c r="AN154" s="56" t="s">
        <v>75</v>
      </c>
      <c r="AO154" s="56" t="s">
        <v>3</v>
      </c>
      <c r="AP154" s="60">
        <v>125.31</v>
      </c>
      <c r="AQ154" s="60">
        <v>0</v>
      </c>
      <c r="AR154" s="58">
        <v>1</v>
      </c>
      <c r="AS154" s="58">
        <v>0</v>
      </c>
      <c r="AT154" s="60">
        <v>16329.53</v>
      </c>
      <c r="AU154" s="60">
        <v>102888.98</v>
      </c>
      <c r="AV154" s="60">
        <v>125.31</v>
      </c>
      <c r="AW154" s="60">
        <v>23510.66</v>
      </c>
      <c r="AX154" s="60">
        <v>7550.76</v>
      </c>
      <c r="AY154" s="60">
        <v>8392.61</v>
      </c>
      <c r="AZ154" s="60">
        <v>85607.39</v>
      </c>
      <c r="BA154" s="60">
        <v>14028.9</v>
      </c>
      <c r="BB154" s="60">
        <v>16090.36</v>
      </c>
      <c r="BC154" s="60">
        <v>16329.53</v>
      </c>
      <c r="BD154" s="60">
        <v>102888.98</v>
      </c>
      <c r="BE154" s="60">
        <v>0</v>
      </c>
      <c r="BF154" s="60">
        <v>0</v>
      </c>
      <c r="BG154" s="60">
        <v>0</v>
      </c>
      <c r="BH154" s="60">
        <v>0</v>
      </c>
      <c r="BI154" s="60">
        <v>274399.19</v>
      </c>
      <c r="BJ154" s="61">
        <v>431</v>
      </c>
      <c r="BK154" s="2" t="s">
        <v>1805</v>
      </c>
      <c r="BL154" s="1"/>
      <c r="BM154" s="1"/>
      <c r="BN154" s="1"/>
      <c r="BO154" s="1"/>
      <c r="BP154" s="1"/>
      <c r="BQ154" s="1"/>
      <c r="BR154" s="1"/>
      <c r="BS154" s="1"/>
      <c r="BT154" s="1"/>
      <c r="BU154" s="1"/>
      <c r="BV154" s="1"/>
      <c r="BW154" s="1"/>
      <c r="BX154" s="1"/>
      <c r="BY154" s="1"/>
    </row>
    <row r="155" spans="1:77" customFormat="1" ht="15" x14ac:dyDescent="0.25">
      <c r="A155" s="56" t="s">
        <v>127</v>
      </c>
      <c r="B155" s="56" t="s">
        <v>104</v>
      </c>
      <c r="C155" s="56" t="s">
        <v>128</v>
      </c>
      <c r="G155" s="56" t="s">
        <v>129</v>
      </c>
      <c r="H155" s="56" t="s">
        <v>130</v>
      </c>
      <c r="I155" s="56" t="s">
        <v>757</v>
      </c>
      <c r="K155" s="56" t="s">
        <v>70</v>
      </c>
      <c r="L155" s="56" t="s">
        <v>131</v>
      </c>
      <c r="O155" s="56" t="s">
        <v>132</v>
      </c>
      <c r="Q155" s="56" t="s">
        <v>759</v>
      </c>
      <c r="T155" s="56" t="s">
        <v>1864</v>
      </c>
      <c r="U155" s="56" t="s">
        <v>1827</v>
      </c>
      <c r="V155" s="56" t="s">
        <v>1881</v>
      </c>
      <c r="W155" s="58">
        <v>28918</v>
      </c>
      <c r="X155" s="59" t="s">
        <v>1882</v>
      </c>
      <c r="Y155" s="56" t="s">
        <v>1868</v>
      </c>
      <c r="Z155" s="56" t="s">
        <v>1869</v>
      </c>
      <c r="AA155" s="56" t="s">
        <v>98</v>
      </c>
      <c r="AB155" s="56" t="s">
        <v>99</v>
      </c>
      <c r="AC155" s="56" t="s">
        <v>100</v>
      </c>
      <c r="AE155" s="56" t="s">
        <v>1870</v>
      </c>
      <c r="AF155" s="56" t="s">
        <v>4</v>
      </c>
      <c r="AH155" s="56" t="s">
        <v>1871</v>
      </c>
      <c r="AI155" s="56" t="s">
        <v>74</v>
      </c>
      <c r="AJ155" s="56" t="s">
        <v>98</v>
      </c>
      <c r="AK155" s="56" t="s">
        <v>1872</v>
      </c>
      <c r="AL155" s="56" t="s">
        <v>1872</v>
      </c>
      <c r="AN155" s="56" t="s">
        <v>75</v>
      </c>
      <c r="AO155" s="56" t="s">
        <v>3</v>
      </c>
      <c r="AP155" s="60">
        <v>140.97999999999999</v>
      </c>
      <c r="AQ155" s="60">
        <v>0</v>
      </c>
      <c r="AR155" s="58">
        <v>1</v>
      </c>
      <c r="AS155" s="58">
        <v>0</v>
      </c>
      <c r="AT155" s="60">
        <v>16329.53</v>
      </c>
      <c r="AU155" s="60">
        <v>102888.98</v>
      </c>
      <c r="AV155" s="60">
        <v>140.97999999999999</v>
      </c>
      <c r="AW155" s="60">
        <v>23510.66</v>
      </c>
      <c r="AX155" s="60">
        <v>7550.76</v>
      </c>
      <c r="AY155" s="60">
        <v>8392.61</v>
      </c>
      <c r="AZ155" s="60">
        <v>85607.39</v>
      </c>
      <c r="BA155" s="60">
        <v>14028.9</v>
      </c>
      <c r="BB155" s="60">
        <v>16090.36</v>
      </c>
      <c r="BC155" s="60">
        <v>16329.53</v>
      </c>
      <c r="BD155" s="60">
        <v>102888.98</v>
      </c>
      <c r="BE155" s="60">
        <v>0</v>
      </c>
      <c r="BF155" s="60">
        <v>0</v>
      </c>
      <c r="BG155" s="60">
        <v>0</v>
      </c>
      <c r="BH155" s="60">
        <v>0</v>
      </c>
      <c r="BI155" s="60">
        <v>274399.19</v>
      </c>
      <c r="BJ155" s="61">
        <v>431</v>
      </c>
      <c r="BK155" s="2" t="s">
        <v>1805</v>
      </c>
      <c r="BL155" s="1"/>
      <c r="BM155" s="1"/>
      <c r="BN155" s="1"/>
      <c r="BO155" s="1"/>
      <c r="BP155" s="1"/>
      <c r="BQ155" s="1"/>
      <c r="BR155" s="1"/>
      <c r="BS155" s="1"/>
      <c r="BT155" s="1"/>
      <c r="BU155" s="1"/>
      <c r="BV155" s="1"/>
      <c r="BW155" s="1"/>
      <c r="BX155" s="1"/>
      <c r="BY155" s="1"/>
    </row>
    <row r="156" spans="1:77" customFormat="1" ht="15" x14ac:dyDescent="0.25">
      <c r="A156" s="56" t="s">
        <v>127</v>
      </c>
      <c r="B156" s="56" t="s">
        <v>104</v>
      </c>
      <c r="C156" s="56" t="s">
        <v>128</v>
      </c>
      <c r="G156" s="56" t="s">
        <v>129</v>
      </c>
      <c r="H156" s="56" t="s">
        <v>130</v>
      </c>
      <c r="I156" s="56" t="s">
        <v>757</v>
      </c>
      <c r="K156" s="56" t="s">
        <v>70</v>
      </c>
      <c r="L156" s="56" t="s">
        <v>131</v>
      </c>
      <c r="O156" s="56" t="s">
        <v>132</v>
      </c>
      <c r="Q156" s="56" t="s">
        <v>759</v>
      </c>
      <c r="T156" s="56" t="s">
        <v>1864</v>
      </c>
      <c r="U156" s="56" t="s">
        <v>1827</v>
      </c>
      <c r="V156" s="56" t="s">
        <v>1883</v>
      </c>
      <c r="W156" s="58">
        <v>28917</v>
      </c>
      <c r="X156" s="59" t="s">
        <v>1884</v>
      </c>
      <c r="Y156" s="56" t="s">
        <v>1868</v>
      </c>
      <c r="Z156" s="56" t="s">
        <v>1869</v>
      </c>
      <c r="AA156" s="56" t="s">
        <v>98</v>
      </c>
      <c r="AB156" s="56" t="s">
        <v>99</v>
      </c>
      <c r="AC156" s="56" t="s">
        <v>100</v>
      </c>
      <c r="AE156" s="56" t="s">
        <v>1870</v>
      </c>
      <c r="AF156" s="56" t="s">
        <v>4</v>
      </c>
      <c r="AH156" s="56" t="s">
        <v>1871</v>
      </c>
      <c r="AI156" s="56" t="s">
        <v>74</v>
      </c>
      <c r="AJ156" s="56" t="s">
        <v>98</v>
      </c>
      <c r="AK156" s="56" t="s">
        <v>1872</v>
      </c>
      <c r="AL156" s="56" t="s">
        <v>1872</v>
      </c>
      <c r="AN156" s="56" t="s">
        <v>75</v>
      </c>
      <c r="AO156" s="56" t="s">
        <v>3</v>
      </c>
      <c r="AP156" s="60">
        <v>266.27999999999997</v>
      </c>
      <c r="AQ156" s="60">
        <v>0</v>
      </c>
      <c r="AR156" s="58">
        <v>1</v>
      </c>
      <c r="AS156" s="58">
        <v>0</v>
      </c>
      <c r="AT156" s="60">
        <v>16329.53</v>
      </c>
      <c r="AU156" s="60">
        <v>102888.98</v>
      </c>
      <c r="AV156" s="60">
        <v>266.27999999999997</v>
      </c>
      <c r="AW156" s="60">
        <v>23510.66</v>
      </c>
      <c r="AX156" s="60">
        <v>7550.76</v>
      </c>
      <c r="AY156" s="60">
        <v>8392.61</v>
      </c>
      <c r="AZ156" s="60">
        <v>85607.39</v>
      </c>
      <c r="BA156" s="60">
        <v>14028.9</v>
      </c>
      <c r="BB156" s="60">
        <v>16090.36</v>
      </c>
      <c r="BC156" s="60">
        <v>16329.53</v>
      </c>
      <c r="BD156" s="60">
        <v>102888.98</v>
      </c>
      <c r="BE156" s="60">
        <v>0</v>
      </c>
      <c r="BF156" s="60">
        <v>0</v>
      </c>
      <c r="BG156" s="60">
        <v>0</v>
      </c>
      <c r="BH156" s="60">
        <v>0</v>
      </c>
      <c r="BI156" s="60">
        <v>274399.19</v>
      </c>
      <c r="BJ156" s="61">
        <v>431</v>
      </c>
      <c r="BK156" s="2" t="s">
        <v>1805</v>
      </c>
      <c r="BL156" s="1"/>
      <c r="BM156" s="1"/>
      <c r="BN156" s="1"/>
      <c r="BO156" s="1"/>
      <c r="BP156" s="1"/>
      <c r="BQ156" s="1"/>
      <c r="BR156" s="1"/>
      <c r="BS156" s="1"/>
      <c r="BT156" s="1"/>
      <c r="BU156" s="1"/>
      <c r="BV156" s="1"/>
      <c r="BW156" s="1"/>
      <c r="BX156" s="1"/>
      <c r="BY156" s="1"/>
    </row>
    <row r="157" spans="1:77" customFormat="1" ht="15" x14ac:dyDescent="0.25">
      <c r="A157" s="56" t="s">
        <v>127</v>
      </c>
      <c r="B157" s="56" t="s">
        <v>104</v>
      </c>
      <c r="C157" s="56" t="s">
        <v>128</v>
      </c>
      <c r="G157" s="56" t="s">
        <v>129</v>
      </c>
      <c r="H157" s="56" t="s">
        <v>130</v>
      </c>
      <c r="I157" s="56" t="s">
        <v>757</v>
      </c>
      <c r="K157" s="56" t="s">
        <v>70</v>
      </c>
      <c r="L157" s="56" t="s">
        <v>131</v>
      </c>
      <c r="O157" s="56" t="s">
        <v>132</v>
      </c>
      <c r="Q157" s="56" t="s">
        <v>759</v>
      </c>
      <c r="T157" s="56" t="s">
        <v>1864</v>
      </c>
      <c r="U157" s="56" t="s">
        <v>1827</v>
      </c>
      <c r="V157" s="56" t="s">
        <v>1885</v>
      </c>
      <c r="W157" s="58">
        <v>28916</v>
      </c>
      <c r="X157" s="59" t="s">
        <v>1886</v>
      </c>
      <c r="Y157" s="56" t="s">
        <v>1868</v>
      </c>
      <c r="Z157" s="56" t="s">
        <v>1869</v>
      </c>
      <c r="AA157" s="56" t="s">
        <v>98</v>
      </c>
      <c r="AB157" s="56" t="s">
        <v>99</v>
      </c>
      <c r="AC157" s="56" t="s">
        <v>100</v>
      </c>
      <c r="AE157" s="56" t="s">
        <v>1870</v>
      </c>
      <c r="AF157" s="56" t="s">
        <v>4</v>
      </c>
      <c r="AH157" s="56" t="s">
        <v>1871</v>
      </c>
      <c r="AI157" s="56" t="s">
        <v>74</v>
      </c>
      <c r="AJ157" s="56" t="s">
        <v>98</v>
      </c>
      <c r="AK157" s="56" t="s">
        <v>1872</v>
      </c>
      <c r="AL157" s="56" t="s">
        <v>1872</v>
      </c>
      <c r="AN157" s="56" t="s">
        <v>75</v>
      </c>
      <c r="AO157" s="56" t="s">
        <v>3</v>
      </c>
      <c r="AP157" s="60">
        <v>125.31</v>
      </c>
      <c r="AQ157" s="60">
        <v>0</v>
      </c>
      <c r="AR157" s="58">
        <v>1</v>
      </c>
      <c r="AS157" s="58">
        <v>0</v>
      </c>
      <c r="AT157" s="60">
        <v>16329.53</v>
      </c>
      <c r="AU157" s="60">
        <v>102888.98</v>
      </c>
      <c r="AV157" s="60">
        <v>125.31</v>
      </c>
      <c r="AW157" s="60">
        <v>23510.66</v>
      </c>
      <c r="AX157" s="60">
        <v>7550.76</v>
      </c>
      <c r="AY157" s="60">
        <v>8392.61</v>
      </c>
      <c r="AZ157" s="60">
        <v>85607.39</v>
      </c>
      <c r="BA157" s="60">
        <v>14028.9</v>
      </c>
      <c r="BB157" s="60">
        <v>16090.36</v>
      </c>
      <c r="BC157" s="60">
        <v>16329.53</v>
      </c>
      <c r="BD157" s="60">
        <v>102888.98</v>
      </c>
      <c r="BE157" s="60">
        <v>0</v>
      </c>
      <c r="BF157" s="60">
        <v>0</v>
      </c>
      <c r="BG157" s="60">
        <v>0</v>
      </c>
      <c r="BH157" s="60">
        <v>0</v>
      </c>
      <c r="BI157" s="60">
        <v>274399.19</v>
      </c>
      <c r="BJ157" s="61">
        <v>431</v>
      </c>
      <c r="BK157" s="2" t="s">
        <v>1805</v>
      </c>
      <c r="BL157" s="1"/>
      <c r="BM157" s="1"/>
      <c r="BN157" s="1"/>
      <c r="BO157" s="1"/>
      <c r="BP157" s="1"/>
      <c r="BQ157" s="1"/>
      <c r="BR157" s="1"/>
      <c r="BS157" s="1"/>
      <c r="BT157" s="1"/>
      <c r="BU157" s="1"/>
      <c r="BV157" s="1"/>
      <c r="BW157" s="1"/>
      <c r="BX157" s="1"/>
      <c r="BY157" s="1"/>
    </row>
    <row r="158" spans="1:77" customFormat="1" ht="15" x14ac:dyDescent="0.25">
      <c r="A158" s="56" t="s">
        <v>127</v>
      </c>
      <c r="B158" s="56" t="s">
        <v>104</v>
      </c>
      <c r="C158" s="56" t="s">
        <v>128</v>
      </c>
      <c r="G158" s="56" t="s">
        <v>129</v>
      </c>
      <c r="H158" s="56" t="s">
        <v>130</v>
      </c>
      <c r="I158" s="56" t="s">
        <v>757</v>
      </c>
      <c r="K158" s="56" t="s">
        <v>70</v>
      </c>
      <c r="L158" s="56" t="s">
        <v>131</v>
      </c>
      <c r="O158" s="56" t="s">
        <v>132</v>
      </c>
      <c r="Q158" s="56" t="s">
        <v>759</v>
      </c>
      <c r="T158" s="56" t="s">
        <v>1864</v>
      </c>
      <c r="U158" s="56" t="s">
        <v>1827</v>
      </c>
      <c r="V158" s="56" t="s">
        <v>1887</v>
      </c>
      <c r="W158" s="58">
        <v>28915</v>
      </c>
      <c r="X158" s="59" t="s">
        <v>1888</v>
      </c>
      <c r="Y158" s="56" t="s">
        <v>1868</v>
      </c>
      <c r="Z158" s="56" t="s">
        <v>1869</v>
      </c>
      <c r="AA158" s="56" t="s">
        <v>98</v>
      </c>
      <c r="AB158" s="56" t="s">
        <v>99</v>
      </c>
      <c r="AC158" s="56" t="s">
        <v>100</v>
      </c>
      <c r="AE158" s="56" t="s">
        <v>1870</v>
      </c>
      <c r="AF158" s="56" t="s">
        <v>4</v>
      </c>
      <c r="AH158" s="56" t="s">
        <v>1871</v>
      </c>
      <c r="AI158" s="56" t="s">
        <v>74</v>
      </c>
      <c r="AJ158" s="56" t="s">
        <v>98</v>
      </c>
      <c r="AK158" s="56" t="s">
        <v>1872</v>
      </c>
      <c r="AL158" s="56" t="s">
        <v>1872</v>
      </c>
      <c r="AN158" s="56" t="s">
        <v>75</v>
      </c>
      <c r="AO158" s="56" t="s">
        <v>3</v>
      </c>
      <c r="AP158" s="60">
        <v>125.31</v>
      </c>
      <c r="AQ158" s="60">
        <v>0</v>
      </c>
      <c r="AR158" s="58">
        <v>1</v>
      </c>
      <c r="AS158" s="58">
        <v>0</v>
      </c>
      <c r="AT158" s="60">
        <v>16329.53</v>
      </c>
      <c r="AU158" s="60">
        <v>102888.98</v>
      </c>
      <c r="AV158" s="60">
        <v>125.31</v>
      </c>
      <c r="AW158" s="60">
        <v>23510.66</v>
      </c>
      <c r="AX158" s="60">
        <v>7550.76</v>
      </c>
      <c r="AY158" s="60">
        <v>8392.61</v>
      </c>
      <c r="AZ158" s="60">
        <v>85607.39</v>
      </c>
      <c r="BA158" s="60">
        <v>14028.9</v>
      </c>
      <c r="BB158" s="60">
        <v>16090.36</v>
      </c>
      <c r="BC158" s="60">
        <v>16329.53</v>
      </c>
      <c r="BD158" s="60">
        <v>102888.98</v>
      </c>
      <c r="BE158" s="60">
        <v>0</v>
      </c>
      <c r="BF158" s="60">
        <v>0</v>
      </c>
      <c r="BG158" s="60">
        <v>0</v>
      </c>
      <c r="BH158" s="60">
        <v>0</v>
      </c>
      <c r="BI158" s="60">
        <v>274399.19</v>
      </c>
      <c r="BJ158" s="61">
        <v>431</v>
      </c>
      <c r="BK158" s="2" t="s">
        <v>1805</v>
      </c>
      <c r="BL158" s="1"/>
      <c r="BM158" s="1"/>
      <c r="BN158" s="1"/>
      <c r="BO158" s="1"/>
      <c r="BP158" s="1"/>
      <c r="BQ158" s="1"/>
      <c r="BR158" s="1"/>
      <c r="BS158" s="1"/>
      <c r="BT158" s="1"/>
      <c r="BU158" s="1"/>
      <c r="BV158" s="1"/>
      <c r="BW158" s="1"/>
      <c r="BX158" s="1"/>
      <c r="BY158" s="1"/>
    </row>
    <row r="159" spans="1:77" customFormat="1" ht="15" x14ac:dyDescent="0.25">
      <c r="A159" s="56" t="s">
        <v>127</v>
      </c>
      <c r="B159" s="56" t="s">
        <v>104</v>
      </c>
      <c r="C159" s="56" t="s">
        <v>128</v>
      </c>
      <c r="G159" s="56" t="s">
        <v>129</v>
      </c>
      <c r="H159" s="56" t="s">
        <v>130</v>
      </c>
      <c r="I159" s="56" t="s">
        <v>757</v>
      </c>
      <c r="K159" s="56" t="s">
        <v>70</v>
      </c>
      <c r="L159" s="56" t="s">
        <v>131</v>
      </c>
      <c r="O159" s="56" t="s">
        <v>132</v>
      </c>
      <c r="Q159" s="56" t="s">
        <v>759</v>
      </c>
      <c r="T159" s="56" t="s">
        <v>1864</v>
      </c>
      <c r="U159" s="56" t="s">
        <v>1827</v>
      </c>
      <c r="V159" s="56" t="s">
        <v>1889</v>
      </c>
      <c r="W159" s="58">
        <v>28914</v>
      </c>
      <c r="X159" s="59" t="s">
        <v>1890</v>
      </c>
      <c r="Y159" s="56" t="s">
        <v>1868</v>
      </c>
      <c r="Z159" s="56" t="s">
        <v>1869</v>
      </c>
      <c r="AA159" s="56" t="s">
        <v>98</v>
      </c>
      <c r="AB159" s="56" t="s">
        <v>99</v>
      </c>
      <c r="AC159" s="56" t="s">
        <v>100</v>
      </c>
      <c r="AE159" s="56" t="s">
        <v>1870</v>
      </c>
      <c r="AF159" s="56" t="s">
        <v>4</v>
      </c>
      <c r="AH159" s="56" t="s">
        <v>1871</v>
      </c>
      <c r="AI159" s="56" t="s">
        <v>74</v>
      </c>
      <c r="AJ159" s="56" t="s">
        <v>98</v>
      </c>
      <c r="AK159" s="56" t="s">
        <v>1872</v>
      </c>
      <c r="AL159" s="56" t="s">
        <v>1872</v>
      </c>
      <c r="AN159" s="56" t="s">
        <v>75</v>
      </c>
      <c r="AO159" s="56" t="s">
        <v>3</v>
      </c>
      <c r="AP159" s="60">
        <v>140.97999999999999</v>
      </c>
      <c r="AQ159" s="60">
        <v>0</v>
      </c>
      <c r="AR159" s="58">
        <v>1</v>
      </c>
      <c r="AS159" s="58">
        <v>0</v>
      </c>
      <c r="AT159" s="60">
        <v>16329.53</v>
      </c>
      <c r="AU159" s="60">
        <v>102888.98</v>
      </c>
      <c r="AV159" s="60">
        <v>140.97999999999999</v>
      </c>
      <c r="AW159" s="60">
        <v>23510.66</v>
      </c>
      <c r="AX159" s="60">
        <v>7550.76</v>
      </c>
      <c r="AY159" s="60">
        <v>8392.61</v>
      </c>
      <c r="AZ159" s="60">
        <v>85607.39</v>
      </c>
      <c r="BA159" s="60">
        <v>14028.9</v>
      </c>
      <c r="BB159" s="60">
        <v>16090.36</v>
      </c>
      <c r="BC159" s="60">
        <v>16329.53</v>
      </c>
      <c r="BD159" s="60">
        <v>102888.98</v>
      </c>
      <c r="BE159" s="60">
        <v>0</v>
      </c>
      <c r="BF159" s="60">
        <v>0</v>
      </c>
      <c r="BG159" s="60">
        <v>0</v>
      </c>
      <c r="BH159" s="60">
        <v>0</v>
      </c>
      <c r="BI159" s="60">
        <v>274399.19</v>
      </c>
      <c r="BJ159" s="61">
        <v>431</v>
      </c>
      <c r="BK159" s="2" t="s">
        <v>1805</v>
      </c>
      <c r="BL159" s="1"/>
      <c r="BM159" s="1"/>
      <c r="BN159" s="1"/>
      <c r="BO159" s="1"/>
      <c r="BP159" s="1"/>
      <c r="BQ159" s="1"/>
      <c r="BR159" s="1"/>
      <c r="BS159" s="1"/>
      <c r="BT159" s="1"/>
      <c r="BU159" s="1"/>
      <c r="BV159" s="1"/>
      <c r="BW159" s="1"/>
      <c r="BX159" s="1"/>
      <c r="BY159" s="1"/>
    </row>
    <row r="160" spans="1:77" customFormat="1" ht="15" x14ac:dyDescent="0.25">
      <c r="A160" s="56" t="s">
        <v>127</v>
      </c>
      <c r="B160" s="56" t="s">
        <v>104</v>
      </c>
      <c r="C160" s="56" t="s">
        <v>128</v>
      </c>
      <c r="G160" s="56" t="s">
        <v>129</v>
      </c>
      <c r="H160" s="56" t="s">
        <v>130</v>
      </c>
      <c r="I160" s="56" t="s">
        <v>757</v>
      </c>
      <c r="K160" s="56" t="s">
        <v>70</v>
      </c>
      <c r="L160" s="56" t="s">
        <v>131</v>
      </c>
      <c r="O160" s="56" t="s">
        <v>132</v>
      </c>
      <c r="Q160" s="56" t="s">
        <v>759</v>
      </c>
      <c r="T160" s="56" t="s">
        <v>1864</v>
      </c>
      <c r="U160" s="56" t="s">
        <v>1827</v>
      </c>
      <c r="V160" s="56" t="s">
        <v>1891</v>
      </c>
      <c r="W160" s="58">
        <v>28913</v>
      </c>
      <c r="X160" s="59" t="s">
        <v>1892</v>
      </c>
      <c r="Y160" s="56" t="s">
        <v>1868</v>
      </c>
      <c r="Z160" s="56" t="s">
        <v>1869</v>
      </c>
      <c r="AA160" s="56" t="s">
        <v>98</v>
      </c>
      <c r="AB160" s="56" t="s">
        <v>99</v>
      </c>
      <c r="AC160" s="56" t="s">
        <v>100</v>
      </c>
      <c r="AE160" s="56" t="s">
        <v>1870</v>
      </c>
      <c r="AF160" s="56" t="s">
        <v>4</v>
      </c>
      <c r="AH160" s="56" t="s">
        <v>1871</v>
      </c>
      <c r="AI160" s="56" t="s">
        <v>74</v>
      </c>
      <c r="AJ160" s="56" t="s">
        <v>98</v>
      </c>
      <c r="AK160" s="56" t="s">
        <v>1872</v>
      </c>
      <c r="AL160" s="56" t="s">
        <v>1872</v>
      </c>
      <c r="AN160" s="56" t="s">
        <v>75</v>
      </c>
      <c r="AO160" s="56" t="s">
        <v>3</v>
      </c>
      <c r="AP160" s="60">
        <v>266.27999999999997</v>
      </c>
      <c r="AQ160" s="60">
        <v>0</v>
      </c>
      <c r="AR160" s="58">
        <v>1</v>
      </c>
      <c r="AS160" s="58">
        <v>0</v>
      </c>
      <c r="AT160" s="60">
        <v>16329.53</v>
      </c>
      <c r="AU160" s="60">
        <v>102888.98</v>
      </c>
      <c r="AV160" s="60">
        <v>266.27999999999997</v>
      </c>
      <c r="AW160" s="60">
        <v>23510.66</v>
      </c>
      <c r="AX160" s="60">
        <v>7550.76</v>
      </c>
      <c r="AY160" s="60">
        <v>8392.61</v>
      </c>
      <c r="AZ160" s="60">
        <v>85607.39</v>
      </c>
      <c r="BA160" s="60">
        <v>14028.9</v>
      </c>
      <c r="BB160" s="60">
        <v>16090.36</v>
      </c>
      <c r="BC160" s="60">
        <v>16329.53</v>
      </c>
      <c r="BD160" s="60">
        <v>102888.98</v>
      </c>
      <c r="BE160" s="60">
        <v>0</v>
      </c>
      <c r="BF160" s="60">
        <v>0</v>
      </c>
      <c r="BG160" s="60">
        <v>0</v>
      </c>
      <c r="BH160" s="60">
        <v>0</v>
      </c>
      <c r="BI160" s="60">
        <v>274399.19</v>
      </c>
      <c r="BJ160" s="61">
        <v>431</v>
      </c>
      <c r="BK160" s="2" t="s">
        <v>1805</v>
      </c>
      <c r="BL160" s="1"/>
      <c r="BM160" s="1"/>
      <c r="BN160" s="1"/>
      <c r="BO160" s="1"/>
      <c r="BP160" s="1"/>
      <c r="BQ160" s="1"/>
      <c r="BR160" s="1"/>
      <c r="BS160" s="1"/>
      <c r="BT160" s="1"/>
      <c r="BU160" s="1"/>
      <c r="BV160" s="1"/>
      <c r="BW160" s="1"/>
      <c r="BX160" s="1"/>
      <c r="BY160" s="1"/>
    </row>
    <row r="161" spans="1:77" customFormat="1" ht="15" x14ac:dyDescent="0.25">
      <c r="A161" s="56" t="s">
        <v>127</v>
      </c>
      <c r="B161" s="56" t="s">
        <v>104</v>
      </c>
      <c r="C161" s="56" t="s">
        <v>128</v>
      </c>
      <c r="G161" s="56" t="s">
        <v>129</v>
      </c>
      <c r="H161" s="56" t="s">
        <v>130</v>
      </c>
      <c r="I161" s="56" t="s">
        <v>757</v>
      </c>
      <c r="K161" s="56" t="s">
        <v>70</v>
      </c>
      <c r="L161" s="56" t="s">
        <v>131</v>
      </c>
      <c r="O161" s="56" t="s">
        <v>132</v>
      </c>
      <c r="Q161" s="56" t="s">
        <v>759</v>
      </c>
      <c r="T161" s="56" t="s">
        <v>1864</v>
      </c>
      <c r="U161" s="56" t="s">
        <v>1827</v>
      </c>
      <c r="V161" s="56" t="s">
        <v>1893</v>
      </c>
      <c r="W161" s="58">
        <v>28912</v>
      </c>
      <c r="X161" s="59" t="s">
        <v>1894</v>
      </c>
      <c r="Y161" s="56" t="s">
        <v>1868</v>
      </c>
      <c r="Z161" s="56" t="s">
        <v>1869</v>
      </c>
      <c r="AA161" s="56" t="s">
        <v>98</v>
      </c>
      <c r="AB161" s="56" t="s">
        <v>99</v>
      </c>
      <c r="AC161" s="56" t="s">
        <v>100</v>
      </c>
      <c r="AE161" s="56" t="s">
        <v>1870</v>
      </c>
      <c r="AF161" s="56" t="s">
        <v>4</v>
      </c>
      <c r="AH161" s="56" t="s">
        <v>1871</v>
      </c>
      <c r="AI161" s="56" t="s">
        <v>74</v>
      </c>
      <c r="AJ161" s="56" t="s">
        <v>98</v>
      </c>
      <c r="AK161" s="56" t="s">
        <v>1872</v>
      </c>
      <c r="AL161" s="56" t="s">
        <v>1872</v>
      </c>
      <c r="AN161" s="56" t="s">
        <v>75</v>
      </c>
      <c r="AO161" s="56" t="s">
        <v>3</v>
      </c>
      <c r="AP161" s="60">
        <v>125.31</v>
      </c>
      <c r="AQ161" s="60">
        <v>0</v>
      </c>
      <c r="AR161" s="58">
        <v>1</v>
      </c>
      <c r="AS161" s="58">
        <v>0</v>
      </c>
      <c r="AT161" s="60">
        <v>16329.53</v>
      </c>
      <c r="AU161" s="60">
        <v>102888.98</v>
      </c>
      <c r="AV161" s="60">
        <v>125.31</v>
      </c>
      <c r="AW161" s="60">
        <v>23510.66</v>
      </c>
      <c r="AX161" s="60">
        <v>7550.76</v>
      </c>
      <c r="AY161" s="60">
        <v>8392.61</v>
      </c>
      <c r="AZ161" s="60">
        <v>85607.39</v>
      </c>
      <c r="BA161" s="60">
        <v>14028.9</v>
      </c>
      <c r="BB161" s="60">
        <v>16090.36</v>
      </c>
      <c r="BC161" s="60">
        <v>16329.53</v>
      </c>
      <c r="BD161" s="60">
        <v>102888.98</v>
      </c>
      <c r="BE161" s="60">
        <v>0</v>
      </c>
      <c r="BF161" s="60">
        <v>0</v>
      </c>
      <c r="BG161" s="60">
        <v>0</v>
      </c>
      <c r="BH161" s="60">
        <v>0</v>
      </c>
      <c r="BI161" s="60">
        <v>274399.19</v>
      </c>
      <c r="BJ161" s="61">
        <v>431</v>
      </c>
      <c r="BK161" s="2" t="s">
        <v>1805</v>
      </c>
      <c r="BL161" s="1"/>
      <c r="BM161" s="1"/>
      <c r="BN161" s="1"/>
      <c r="BO161" s="1"/>
      <c r="BP161" s="1"/>
      <c r="BQ161" s="1"/>
      <c r="BR161" s="1"/>
      <c r="BS161" s="1"/>
      <c r="BT161" s="1"/>
      <c r="BU161" s="1"/>
      <c r="BV161" s="1"/>
      <c r="BW161" s="1"/>
      <c r="BX161" s="1"/>
      <c r="BY161" s="1"/>
    </row>
    <row r="162" spans="1:77" customFormat="1" ht="15" x14ac:dyDescent="0.25">
      <c r="A162" s="56" t="s">
        <v>127</v>
      </c>
      <c r="B162" s="56" t="s">
        <v>104</v>
      </c>
      <c r="C162" s="56" t="s">
        <v>128</v>
      </c>
      <c r="G162" s="56" t="s">
        <v>129</v>
      </c>
      <c r="H162" s="56" t="s">
        <v>130</v>
      </c>
      <c r="I162" s="56" t="s">
        <v>757</v>
      </c>
      <c r="K162" s="56" t="s">
        <v>70</v>
      </c>
      <c r="L162" s="56" t="s">
        <v>131</v>
      </c>
      <c r="O162" s="56" t="s">
        <v>132</v>
      </c>
      <c r="Q162" s="56" t="s">
        <v>759</v>
      </c>
      <c r="T162" s="56" t="s">
        <v>1895</v>
      </c>
      <c r="U162" s="56" t="s">
        <v>1847</v>
      </c>
      <c r="V162" s="56" t="s">
        <v>1896</v>
      </c>
      <c r="W162" s="58">
        <v>13186</v>
      </c>
      <c r="X162" s="59" t="s">
        <v>1897</v>
      </c>
      <c r="Y162" s="56" t="s">
        <v>1898</v>
      </c>
      <c r="Z162" s="56" t="s">
        <v>1899</v>
      </c>
      <c r="AA162" s="56" t="s">
        <v>105</v>
      </c>
      <c r="AB162" s="56" t="s">
        <v>106</v>
      </c>
      <c r="AC162" s="56" t="s">
        <v>107</v>
      </c>
      <c r="AE162" s="56" t="s">
        <v>1900</v>
      </c>
      <c r="AF162" s="56" t="s">
        <v>1901</v>
      </c>
      <c r="AG162" s="56" t="s">
        <v>115</v>
      </c>
      <c r="AH162" s="56" t="s">
        <v>1902</v>
      </c>
      <c r="AI162" s="56" t="s">
        <v>74</v>
      </c>
      <c r="AJ162" s="56" t="s">
        <v>108</v>
      </c>
      <c r="AK162" s="56" t="s">
        <v>1903</v>
      </c>
      <c r="AL162" s="56" t="s">
        <v>1903</v>
      </c>
      <c r="AN162" s="56" t="s">
        <v>75</v>
      </c>
      <c r="AO162" s="56" t="s">
        <v>3</v>
      </c>
      <c r="AP162" s="60">
        <v>29.5</v>
      </c>
      <c r="AQ162" s="60">
        <v>0</v>
      </c>
      <c r="AR162" s="58">
        <v>1</v>
      </c>
      <c r="AS162" s="58">
        <v>0</v>
      </c>
      <c r="AT162" s="60">
        <v>16329.53</v>
      </c>
      <c r="AU162" s="60">
        <v>102888.98</v>
      </c>
      <c r="AV162" s="60">
        <v>29.5</v>
      </c>
      <c r="AW162" s="60">
        <v>23510.66</v>
      </c>
      <c r="AX162" s="60">
        <v>7550.76</v>
      </c>
      <c r="AY162" s="60">
        <v>8392.61</v>
      </c>
      <c r="AZ162" s="60">
        <v>85607.39</v>
      </c>
      <c r="BA162" s="60">
        <v>14028.9</v>
      </c>
      <c r="BB162" s="60">
        <v>16090.36</v>
      </c>
      <c r="BC162" s="60">
        <v>16329.53</v>
      </c>
      <c r="BD162" s="60">
        <v>102888.98</v>
      </c>
      <c r="BE162" s="60">
        <v>0</v>
      </c>
      <c r="BF162" s="60">
        <v>0</v>
      </c>
      <c r="BG162" s="60">
        <v>0</v>
      </c>
      <c r="BH162" s="60">
        <v>0</v>
      </c>
      <c r="BI162" s="60">
        <v>274399.19</v>
      </c>
      <c r="BJ162" s="61">
        <v>431</v>
      </c>
      <c r="BK162" s="2" t="s">
        <v>1805</v>
      </c>
      <c r="BL162" s="1"/>
      <c r="BM162" s="1"/>
      <c r="BN162" s="1"/>
      <c r="BO162" s="1"/>
      <c r="BP162" s="1"/>
      <c r="BQ162" s="1"/>
      <c r="BR162" s="1"/>
      <c r="BS162" s="1"/>
      <c r="BT162" s="1"/>
      <c r="BU162" s="1"/>
      <c r="BV162" s="1"/>
      <c r="BW162" s="1"/>
      <c r="BX162" s="1"/>
      <c r="BY162" s="1"/>
    </row>
    <row r="163" spans="1:77" customFormat="1" ht="15" x14ac:dyDescent="0.25">
      <c r="A163" s="56" t="s">
        <v>127</v>
      </c>
      <c r="B163" s="56" t="s">
        <v>104</v>
      </c>
      <c r="C163" s="56" t="s">
        <v>128</v>
      </c>
      <c r="G163" s="56" t="s">
        <v>129</v>
      </c>
      <c r="H163" s="56" t="s">
        <v>130</v>
      </c>
      <c r="I163" s="56" t="s">
        <v>757</v>
      </c>
      <c r="K163" s="56" t="s">
        <v>70</v>
      </c>
      <c r="L163" s="56" t="s">
        <v>131</v>
      </c>
      <c r="O163" s="56" t="s">
        <v>132</v>
      </c>
      <c r="Q163" s="56" t="s">
        <v>759</v>
      </c>
      <c r="T163" s="56" t="s">
        <v>1904</v>
      </c>
      <c r="U163" s="56" t="s">
        <v>1847</v>
      </c>
      <c r="V163" s="56" t="s">
        <v>1905</v>
      </c>
      <c r="W163" s="58">
        <v>14162</v>
      </c>
      <c r="X163" s="59" t="s">
        <v>1906</v>
      </c>
      <c r="Y163" s="56" t="s">
        <v>149</v>
      </c>
      <c r="Z163" s="56" t="s">
        <v>150</v>
      </c>
      <c r="AA163" s="56" t="s">
        <v>151</v>
      </c>
      <c r="AB163" s="56" t="s">
        <v>152</v>
      </c>
      <c r="AC163" s="56" t="s">
        <v>153</v>
      </c>
      <c r="AE163" s="56" t="s">
        <v>154</v>
      </c>
      <c r="AF163" s="56" t="s">
        <v>155</v>
      </c>
      <c r="AG163" s="56" t="s">
        <v>156</v>
      </c>
      <c r="AH163" s="56" t="s">
        <v>157</v>
      </c>
      <c r="AI163" s="56" t="s">
        <v>74</v>
      </c>
      <c r="AJ163" s="56" t="s">
        <v>158</v>
      </c>
      <c r="AK163" s="56" t="s">
        <v>159</v>
      </c>
      <c r="AL163" s="56" t="s">
        <v>159</v>
      </c>
      <c r="AN163" s="56" t="s">
        <v>75</v>
      </c>
      <c r="AO163" s="56" t="s">
        <v>3</v>
      </c>
      <c r="AP163" s="60">
        <v>93.49</v>
      </c>
      <c r="AQ163" s="60">
        <v>0</v>
      </c>
      <c r="AR163" s="58">
        <v>1</v>
      </c>
      <c r="AS163" s="58">
        <v>0</v>
      </c>
      <c r="AT163" s="60">
        <v>16329.53</v>
      </c>
      <c r="AU163" s="60">
        <v>102888.98</v>
      </c>
      <c r="AV163" s="60">
        <v>93.49</v>
      </c>
      <c r="AW163" s="60">
        <v>23510.66</v>
      </c>
      <c r="AX163" s="60">
        <v>7550.76</v>
      </c>
      <c r="AY163" s="60">
        <v>8392.61</v>
      </c>
      <c r="AZ163" s="60">
        <v>85607.39</v>
      </c>
      <c r="BA163" s="60">
        <v>14028.9</v>
      </c>
      <c r="BB163" s="60">
        <v>16090.36</v>
      </c>
      <c r="BC163" s="60">
        <v>16329.53</v>
      </c>
      <c r="BD163" s="60">
        <v>102888.98</v>
      </c>
      <c r="BE163" s="60">
        <v>0</v>
      </c>
      <c r="BF163" s="60">
        <v>0</v>
      </c>
      <c r="BG163" s="60">
        <v>0</v>
      </c>
      <c r="BH163" s="60">
        <v>0</v>
      </c>
      <c r="BI163" s="60">
        <v>274399.19</v>
      </c>
      <c r="BJ163" s="61">
        <v>431</v>
      </c>
      <c r="BK163" s="2" t="s">
        <v>1805</v>
      </c>
      <c r="BL163" s="1"/>
      <c r="BM163" s="1"/>
      <c r="BN163" s="1"/>
      <c r="BO163" s="1"/>
      <c r="BP163" s="1"/>
      <c r="BQ163" s="1"/>
      <c r="BR163" s="1"/>
      <c r="BS163" s="1"/>
      <c r="BT163" s="1"/>
      <c r="BU163" s="1"/>
      <c r="BV163" s="1"/>
      <c r="BW163" s="1"/>
      <c r="BX163" s="1"/>
      <c r="BY163" s="1"/>
    </row>
    <row r="164" spans="1:77" customFormat="1" ht="15" x14ac:dyDescent="0.25">
      <c r="A164" s="56" t="s">
        <v>127</v>
      </c>
      <c r="B164" s="56" t="s">
        <v>104</v>
      </c>
      <c r="C164" s="56" t="s">
        <v>128</v>
      </c>
      <c r="G164" s="56" t="s">
        <v>129</v>
      </c>
      <c r="H164" s="56" t="s">
        <v>130</v>
      </c>
      <c r="I164" s="56" t="s">
        <v>757</v>
      </c>
      <c r="K164" s="56" t="s">
        <v>70</v>
      </c>
      <c r="L164" s="56" t="s">
        <v>131</v>
      </c>
      <c r="O164" s="56" t="s">
        <v>132</v>
      </c>
      <c r="Q164" s="56" t="s">
        <v>759</v>
      </c>
      <c r="T164" s="56" t="s">
        <v>1907</v>
      </c>
      <c r="U164" s="56" t="s">
        <v>1904</v>
      </c>
      <c r="V164" s="56" t="s">
        <v>112</v>
      </c>
      <c r="W164" s="58">
        <v>16443</v>
      </c>
      <c r="X164" s="59" t="s">
        <v>1908</v>
      </c>
      <c r="Y164" s="56" t="s">
        <v>1909</v>
      </c>
      <c r="Z164" s="56" t="s">
        <v>1910</v>
      </c>
      <c r="AA164" s="56" t="s">
        <v>105</v>
      </c>
      <c r="AB164" s="56" t="s">
        <v>106</v>
      </c>
      <c r="AC164" s="56" t="s">
        <v>107</v>
      </c>
      <c r="AE164" s="56" t="s">
        <v>1911</v>
      </c>
      <c r="AF164" s="56" t="s">
        <v>114</v>
      </c>
      <c r="AG164" s="56" t="s">
        <v>115</v>
      </c>
      <c r="AH164" s="56" t="s">
        <v>1912</v>
      </c>
      <c r="AI164" s="56" t="s">
        <v>74</v>
      </c>
      <c r="AJ164" s="56" t="s">
        <v>108</v>
      </c>
      <c r="AK164" s="56" t="s">
        <v>109</v>
      </c>
      <c r="AL164" s="56" t="s">
        <v>110</v>
      </c>
      <c r="AN164" s="56" t="s">
        <v>75</v>
      </c>
      <c r="AO164" s="56" t="s">
        <v>3</v>
      </c>
      <c r="AP164" s="60">
        <v>157.34</v>
      </c>
      <c r="AQ164" s="60">
        <v>0</v>
      </c>
      <c r="AR164" s="58">
        <v>1</v>
      </c>
      <c r="AS164" s="58">
        <v>0</v>
      </c>
      <c r="AT164" s="60">
        <v>16329.53</v>
      </c>
      <c r="AU164" s="60">
        <v>102888.98</v>
      </c>
      <c r="AV164" s="60">
        <v>157.34</v>
      </c>
      <c r="AW164" s="60">
        <v>23510.66</v>
      </c>
      <c r="AX164" s="60">
        <v>7550.76</v>
      </c>
      <c r="AY164" s="60">
        <v>8392.61</v>
      </c>
      <c r="AZ164" s="60">
        <v>85607.39</v>
      </c>
      <c r="BA164" s="60">
        <v>14028.9</v>
      </c>
      <c r="BB164" s="60">
        <v>16090.36</v>
      </c>
      <c r="BC164" s="60">
        <v>16329.53</v>
      </c>
      <c r="BD164" s="60">
        <v>102888.98</v>
      </c>
      <c r="BE164" s="60">
        <v>0</v>
      </c>
      <c r="BF164" s="60">
        <v>0</v>
      </c>
      <c r="BG164" s="60">
        <v>0</v>
      </c>
      <c r="BH164" s="60">
        <v>0</v>
      </c>
      <c r="BI164" s="60">
        <v>274399.19</v>
      </c>
      <c r="BJ164" s="61">
        <v>431</v>
      </c>
      <c r="BK164" s="2" t="s">
        <v>1805</v>
      </c>
      <c r="BL164" s="1"/>
      <c r="BM164" s="1"/>
      <c r="BN164" s="1"/>
      <c r="BO164" s="1"/>
      <c r="BP164" s="1"/>
      <c r="BQ164" s="1"/>
      <c r="BR164" s="1"/>
      <c r="BS164" s="1"/>
      <c r="BT164" s="1"/>
      <c r="BU164" s="1"/>
      <c r="BV164" s="1"/>
      <c r="BW164" s="1"/>
      <c r="BX164" s="1"/>
      <c r="BY164" s="1"/>
    </row>
    <row r="165" spans="1:77" customFormat="1" ht="15" x14ac:dyDescent="0.25">
      <c r="A165" s="56" t="s">
        <v>127</v>
      </c>
      <c r="B165" s="56" t="s">
        <v>104</v>
      </c>
      <c r="C165" s="56" t="s">
        <v>128</v>
      </c>
      <c r="G165" s="56" t="s">
        <v>129</v>
      </c>
      <c r="H165" s="56" t="s">
        <v>130</v>
      </c>
      <c r="I165" s="56" t="s">
        <v>757</v>
      </c>
      <c r="K165" s="56" t="s">
        <v>70</v>
      </c>
      <c r="L165" s="56" t="s">
        <v>131</v>
      </c>
      <c r="O165" s="56" t="s">
        <v>132</v>
      </c>
      <c r="Q165" s="56" t="s">
        <v>758</v>
      </c>
      <c r="T165" s="56" t="s">
        <v>1907</v>
      </c>
      <c r="U165" s="56" t="s">
        <v>1907</v>
      </c>
      <c r="V165" s="56" t="s">
        <v>1913</v>
      </c>
      <c r="W165" s="58">
        <v>17975</v>
      </c>
      <c r="X165" s="59" t="s">
        <v>1914</v>
      </c>
      <c r="Y165" s="56" t="s">
        <v>1915</v>
      </c>
      <c r="Z165" s="56" t="s">
        <v>1916</v>
      </c>
      <c r="AA165" s="56" t="s">
        <v>94</v>
      </c>
      <c r="AB165" s="56" t="s">
        <v>1030</v>
      </c>
      <c r="AC165" s="56" t="s">
        <v>95</v>
      </c>
      <c r="AE165" s="56" t="s">
        <v>1917</v>
      </c>
      <c r="AF165" s="56" t="s">
        <v>1918</v>
      </c>
      <c r="AG165" s="56" t="s">
        <v>1919</v>
      </c>
      <c r="AH165" s="56" t="s">
        <v>1920</v>
      </c>
      <c r="AI165" s="56" t="s">
        <v>81</v>
      </c>
      <c r="AJ165" s="56" t="s">
        <v>97</v>
      </c>
      <c r="AK165" s="56" t="s">
        <v>1915</v>
      </c>
      <c r="AL165" s="56" t="s">
        <v>1915</v>
      </c>
      <c r="AN165" s="56" t="s">
        <v>75</v>
      </c>
      <c r="AO165" s="56" t="s">
        <v>2</v>
      </c>
      <c r="AP165" s="60">
        <v>11258.09</v>
      </c>
      <c r="AQ165" s="60">
        <v>0</v>
      </c>
      <c r="AR165" s="58">
        <v>1</v>
      </c>
      <c r="AS165" s="58">
        <v>0</v>
      </c>
      <c r="AT165" s="60">
        <v>16329.53</v>
      </c>
      <c r="AU165" s="60">
        <v>102888.98</v>
      </c>
      <c r="AV165" s="60">
        <v>8421</v>
      </c>
      <c r="AW165" s="60">
        <v>23510.66</v>
      </c>
      <c r="AX165" s="60">
        <v>7550.76</v>
      </c>
      <c r="AY165" s="60">
        <v>8392.61</v>
      </c>
      <c r="AZ165" s="60">
        <v>85607.39</v>
      </c>
      <c r="BA165" s="60">
        <v>14028.9</v>
      </c>
      <c r="BB165" s="60">
        <v>16090.36</v>
      </c>
      <c r="BC165" s="60">
        <v>16329.53</v>
      </c>
      <c r="BD165" s="60">
        <v>102888.98</v>
      </c>
      <c r="BE165" s="60">
        <v>0</v>
      </c>
      <c r="BF165" s="60">
        <v>0</v>
      </c>
      <c r="BG165" s="60">
        <v>0</v>
      </c>
      <c r="BH165" s="60">
        <v>0</v>
      </c>
      <c r="BI165" s="60">
        <v>274399.19</v>
      </c>
      <c r="BJ165" s="61">
        <v>431</v>
      </c>
      <c r="BK165" s="2" t="s">
        <v>1805</v>
      </c>
      <c r="BL165" s="1"/>
      <c r="BM165" s="1"/>
      <c r="BN165" s="1"/>
      <c r="BO165" s="1"/>
      <c r="BP165" s="1"/>
      <c r="BQ165" s="1"/>
      <c r="BR165" s="1"/>
      <c r="BS165" s="1"/>
      <c r="BT165" s="1"/>
      <c r="BU165" s="1"/>
      <c r="BV165" s="1"/>
      <c r="BW165" s="1"/>
      <c r="BX165" s="1"/>
      <c r="BY165" s="1"/>
    </row>
    <row r="166" spans="1:77" customFormat="1" ht="15" x14ac:dyDescent="0.25">
      <c r="A166" s="56" t="s">
        <v>127</v>
      </c>
      <c r="B166" s="56" t="s">
        <v>104</v>
      </c>
      <c r="C166" s="56" t="s">
        <v>128</v>
      </c>
      <c r="G166" s="56" t="s">
        <v>129</v>
      </c>
      <c r="H166" s="56" t="s">
        <v>130</v>
      </c>
      <c r="I166" s="56" t="s">
        <v>757</v>
      </c>
      <c r="K166" s="56" t="s">
        <v>70</v>
      </c>
      <c r="L166" s="56" t="s">
        <v>131</v>
      </c>
      <c r="O166" s="56" t="s">
        <v>132</v>
      </c>
      <c r="Q166" s="56" t="s">
        <v>758</v>
      </c>
      <c r="T166" s="56" t="s">
        <v>1907</v>
      </c>
      <c r="U166" s="56" t="s">
        <v>1907</v>
      </c>
      <c r="V166" s="56" t="s">
        <v>1921</v>
      </c>
      <c r="W166" s="58">
        <v>17974</v>
      </c>
      <c r="X166" s="59" t="s">
        <v>1922</v>
      </c>
      <c r="Y166" s="56" t="s">
        <v>1915</v>
      </c>
      <c r="Z166" s="56" t="s">
        <v>1916</v>
      </c>
      <c r="AA166" s="56" t="s">
        <v>94</v>
      </c>
      <c r="AB166" s="56" t="s">
        <v>1030</v>
      </c>
      <c r="AC166" s="56" t="s">
        <v>95</v>
      </c>
      <c r="AE166" s="56" t="s">
        <v>1917</v>
      </c>
      <c r="AF166" s="56" t="s">
        <v>1918</v>
      </c>
      <c r="AG166" s="56" t="s">
        <v>1919</v>
      </c>
      <c r="AH166" s="56" t="s">
        <v>1920</v>
      </c>
      <c r="AI166" s="56" t="s">
        <v>81</v>
      </c>
      <c r="AJ166" s="56" t="s">
        <v>97</v>
      </c>
      <c r="AK166" s="56" t="s">
        <v>1915</v>
      </c>
      <c r="AL166" s="56" t="s">
        <v>1915</v>
      </c>
      <c r="AN166" s="56" t="s">
        <v>75</v>
      </c>
      <c r="AO166" s="56" t="s">
        <v>2</v>
      </c>
      <c r="AP166" s="60">
        <v>11259.43</v>
      </c>
      <c r="AQ166" s="60">
        <v>0</v>
      </c>
      <c r="AR166" s="58">
        <v>1</v>
      </c>
      <c r="AS166" s="58">
        <v>0</v>
      </c>
      <c r="AT166" s="60">
        <v>16329.53</v>
      </c>
      <c r="AU166" s="60">
        <v>102888.98</v>
      </c>
      <c r="AV166" s="60">
        <v>8422</v>
      </c>
      <c r="AW166" s="60">
        <v>23510.66</v>
      </c>
      <c r="AX166" s="60">
        <v>7550.76</v>
      </c>
      <c r="AY166" s="60">
        <v>8392.61</v>
      </c>
      <c r="AZ166" s="60">
        <v>85607.39</v>
      </c>
      <c r="BA166" s="60">
        <v>14028.9</v>
      </c>
      <c r="BB166" s="60">
        <v>16090.36</v>
      </c>
      <c r="BC166" s="60">
        <v>16329.53</v>
      </c>
      <c r="BD166" s="60">
        <v>102888.98</v>
      </c>
      <c r="BE166" s="60">
        <v>0</v>
      </c>
      <c r="BF166" s="60">
        <v>0</v>
      </c>
      <c r="BG166" s="60">
        <v>0</v>
      </c>
      <c r="BH166" s="60">
        <v>0</v>
      </c>
      <c r="BI166" s="60">
        <v>274399.19</v>
      </c>
      <c r="BJ166" s="61">
        <v>431</v>
      </c>
      <c r="BK166" s="2" t="s">
        <v>1805</v>
      </c>
      <c r="BL166" s="1"/>
      <c r="BM166" s="1"/>
      <c r="BN166" s="1"/>
      <c r="BO166" s="1"/>
      <c r="BP166" s="1"/>
      <c r="BQ166" s="1"/>
      <c r="BR166" s="1"/>
      <c r="BS166" s="1"/>
      <c r="BT166" s="1"/>
      <c r="BU166" s="1"/>
      <c r="BV166" s="1"/>
      <c r="BW166" s="1"/>
      <c r="BX166" s="1"/>
      <c r="BY166" s="1"/>
    </row>
    <row r="167" spans="1:77" customFormat="1" ht="15" x14ac:dyDescent="0.25">
      <c r="A167" s="56" t="s">
        <v>127</v>
      </c>
      <c r="B167" s="56" t="s">
        <v>104</v>
      </c>
      <c r="C167" s="56" t="s">
        <v>128</v>
      </c>
      <c r="G167" s="56" t="s">
        <v>129</v>
      </c>
      <c r="H167" s="56" t="s">
        <v>130</v>
      </c>
      <c r="I167" s="56" t="s">
        <v>757</v>
      </c>
      <c r="K167" s="56" t="s">
        <v>70</v>
      </c>
      <c r="L167" s="56" t="s">
        <v>131</v>
      </c>
      <c r="O167" s="56" t="s">
        <v>132</v>
      </c>
      <c r="Q167" s="56" t="s">
        <v>758</v>
      </c>
      <c r="T167" s="56" t="s">
        <v>1923</v>
      </c>
      <c r="U167" s="56" t="s">
        <v>1923</v>
      </c>
      <c r="V167" s="56" t="s">
        <v>1924</v>
      </c>
      <c r="W167" s="58">
        <v>36657</v>
      </c>
      <c r="X167" s="59" t="s">
        <v>1925</v>
      </c>
      <c r="Y167" s="56" t="s">
        <v>842</v>
      </c>
      <c r="Z167" s="56" t="s">
        <v>843</v>
      </c>
      <c r="AA167" s="56" t="s">
        <v>76</v>
      </c>
      <c r="AB167" s="56" t="s">
        <v>102</v>
      </c>
      <c r="AC167" s="56" t="s">
        <v>103</v>
      </c>
      <c r="AE167" s="56" t="s">
        <v>777</v>
      </c>
      <c r="AF167" s="56" t="s">
        <v>760</v>
      </c>
      <c r="AG167" s="56" t="s">
        <v>761</v>
      </c>
      <c r="AH167" s="56" t="s">
        <v>844</v>
      </c>
      <c r="AI167" s="56" t="s">
        <v>81</v>
      </c>
      <c r="AJ167" s="56" t="s">
        <v>79</v>
      </c>
      <c r="AK167" s="56" t="s">
        <v>170</v>
      </c>
      <c r="AL167" s="56" t="s">
        <v>170</v>
      </c>
      <c r="AN167" s="56" t="s">
        <v>75</v>
      </c>
      <c r="AO167" s="56" t="s">
        <v>2</v>
      </c>
      <c r="AP167" s="60">
        <v>117.58</v>
      </c>
      <c r="AQ167" s="60">
        <v>0</v>
      </c>
      <c r="AR167" s="58">
        <v>1</v>
      </c>
      <c r="AS167" s="58">
        <v>0</v>
      </c>
      <c r="AT167" s="60">
        <v>16329.53</v>
      </c>
      <c r="AU167" s="60">
        <v>102888.98</v>
      </c>
      <c r="AV167" s="60">
        <v>88.06</v>
      </c>
      <c r="AW167" s="60">
        <v>23510.66</v>
      </c>
      <c r="AX167" s="60">
        <v>7550.76</v>
      </c>
      <c r="AY167" s="60">
        <v>8392.61</v>
      </c>
      <c r="AZ167" s="60">
        <v>85607.39</v>
      </c>
      <c r="BA167" s="60">
        <v>14028.9</v>
      </c>
      <c r="BB167" s="60">
        <v>16090.36</v>
      </c>
      <c r="BC167" s="60">
        <v>16329.53</v>
      </c>
      <c r="BD167" s="60">
        <v>102888.98</v>
      </c>
      <c r="BE167" s="60">
        <v>0</v>
      </c>
      <c r="BF167" s="60">
        <v>0</v>
      </c>
      <c r="BG167" s="60">
        <v>0</v>
      </c>
      <c r="BH167" s="60">
        <v>0</v>
      </c>
      <c r="BI167" s="60">
        <v>274399.19</v>
      </c>
      <c r="BJ167" s="61">
        <v>431</v>
      </c>
      <c r="BK167" s="2" t="s">
        <v>1805</v>
      </c>
      <c r="BL167" s="1"/>
      <c r="BM167" s="1"/>
      <c r="BN167" s="1"/>
      <c r="BO167" s="1"/>
      <c r="BP167" s="1"/>
      <c r="BQ167" s="1"/>
      <c r="BR167" s="1"/>
      <c r="BS167" s="1"/>
      <c r="BT167" s="1"/>
      <c r="BU167" s="1"/>
      <c r="BV167" s="1"/>
      <c r="BW167" s="1"/>
      <c r="BX167" s="1"/>
      <c r="BY167" s="1"/>
    </row>
    <row r="168" spans="1:77" customFormat="1" ht="15" x14ac:dyDescent="0.25">
      <c r="A168" s="56" t="s">
        <v>127</v>
      </c>
      <c r="B168" s="56" t="s">
        <v>104</v>
      </c>
      <c r="C168" s="56" t="s">
        <v>128</v>
      </c>
      <c r="G168" s="56" t="s">
        <v>129</v>
      </c>
      <c r="H168" s="56" t="s">
        <v>130</v>
      </c>
      <c r="I168" s="56" t="s">
        <v>757</v>
      </c>
      <c r="K168" s="56" t="s">
        <v>70</v>
      </c>
      <c r="L168" s="56" t="s">
        <v>131</v>
      </c>
      <c r="O168" s="56" t="s">
        <v>132</v>
      </c>
      <c r="Q168" s="56" t="s">
        <v>758</v>
      </c>
      <c r="T168" s="56" t="s">
        <v>1923</v>
      </c>
      <c r="U168" s="56" t="s">
        <v>1907</v>
      </c>
      <c r="V168" s="56" t="s">
        <v>1926</v>
      </c>
      <c r="W168" s="58">
        <v>34355</v>
      </c>
      <c r="X168" s="59" t="s">
        <v>1927</v>
      </c>
      <c r="Y168" s="56" t="s">
        <v>1803</v>
      </c>
      <c r="Z168" s="56" t="s">
        <v>1804</v>
      </c>
      <c r="AA168" s="56" t="s">
        <v>119</v>
      </c>
      <c r="AB168" s="56" t="s">
        <v>1150</v>
      </c>
      <c r="AC168" s="56" t="s">
        <v>200</v>
      </c>
      <c r="AE168" s="56" t="s">
        <v>1151</v>
      </c>
      <c r="AF168" s="56" t="s">
        <v>1152</v>
      </c>
      <c r="AG168" s="56" t="s">
        <v>123</v>
      </c>
      <c r="AH168" s="56" t="s">
        <v>1153</v>
      </c>
      <c r="AI168" s="56" t="s">
        <v>81</v>
      </c>
      <c r="AJ168" s="56" t="s">
        <v>177</v>
      </c>
      <c r="AK168" s="56" t="s">
        <v>1154</v>
      </c>
      <c r="AL168" s="56" t="s">
        <v>1154</v>
      </c>
      <c r="AN168" s="56" t="s">
        <v>75</v>
      </c>
      <c r="AO168" s="56" t="s">
        <v>2</v>
      </c>
      <c r="AP168" s="60">
        <v>4.71</v>
      </c>
      <c r="AQ168" s="60">
        <v>0</v>
      </c>
      <c r="AR168" s="58">
        <v>1</v>
      </c>
      <c r="AS168" s="58">
        <v>0</v>
      </c>
      <c r="AT168" s="60">
        <v>16329.53</v>
      </c>
      <c r="AU168" s="60">
        <v>102888.98</v>
      </c>
      <c r="AV168" s="60">
        <v>3.53</v>
      </c>
      <c r="AW168" s="60">
        <v>23510.66</v>
      </c>
      <c r="AX168" s="60">
        <v>7550.76</v>
      </c>
      <c r="AY168" s="60">
        <v>8392.61</v>
      </c>
      <c r="AZ168" s="60">
        <v>85607.39</v>
      </c>
      <c r="BA168" s="60">
        <v>14028.9</v>
      </c>
      <c r="BB168" s="60">
        <v>16090.36</v>
      </c>
      <c r="BC168" s="60">
        <v>16329.53</v>
      </c>
      <c r="BD168" s="60">
        <v>102888.98</v>
      </c>
      <c r="BE168" s="60">
        <v>0</v>
      </c>
      <c r="BF168" s="60">
        <v>0</v>
      </c>
      <c r="BG168" s="60">
        <v>0</v>
      </c>
      <c r="BH168" s="60">
        <v>0</v>
      </c>
      <c r="BI168" s="60">
        <v>274399.19</v>
      </c>
      <c r="BJ168" s="61">
        <v>431</v>
      </c>
      <c r="BK168" s="2" t="s">
        <v>1805</v>
      </c>
      <c r="BL168" s="1"/>
      <c r="BM168" s="1"/>
      <c r="BN168" s="1"/>
      <c r="BO168" s="1"/>
      <c r="BP168" s="1"/>
      <c r="BQ168" s="1"/>
      <c r="BR168" s="1"/>
      <c r="BS168" s="1"/>
      <c r="BT168" s="1"/>
      <c r="BU168" s="1"/>
      <c r="BV168" s="1"/>
      <c r="BW168" s="1"/>
      <c r="BX168" s="1"/>
      <c r="BY168" s="1"/>
    </row>
    <row r="169" spans="1:77" customFormat="1" ht="23.25" x14ac:dyDescent="0.25">
      <c r="A169" s="56" t="s">
        <v>127</v>
      </c>
      <c r="B169" s="56" t="s">
        <v>104</v>
      </c>
      <c r="C169" s="56" t="s">
        <v>128</v>
      </c>
      <c r="G169" s="56" t="s">
        <v>129</v>
      </c>
      <c r="H169" s="56" t="s">
        <v>130</v>
      </c>
      <c r="I169" s="56" t="s">
        <v>757</v>
      </c>
      <c r="K169" s="56" t="s">
        <v>70</v>
      </c>
      <c r="L169" s="56" t="s">
        <v>131</v>
      </c>
      <c r="O169" s="56" t="s">
        <v>132</v>
      </c>
      <c r="Q169" s="56" t="s">
        <v>759</v>
      </c>
      <c r="T169" s="56" t="s">
        <v>1923</v>
      </c>
      <c r="U169" s="56" t="s">
        <v>1907</v>
      </c>
      <c r="V169" s="56" t="s">
        <v>112</v>
      </c>
      <c r="W169" s="58">
        <v>31096</v>
      </c>
      <c r="X169" s="59" t="s">
        <v>1928</v>
      </c>
      <c r="Y169" s="56" t="s">
        <v>140</v>
      </c>
      <c r="Z169" s="56" t="s">
        <v>141</v>
      </c>
      <c r="AA169" s="56" t="s">
        <v>142</v>
      </c>
      <c r="AB169" s="56" t="s">
        <v>143</v>
      </c>
      <c r="AC169" s="56" t="s">
        <v>144</v>
      </c>
      <c r="AE169" s="56" t="s">
        <v>145</v>
      </c>
      <c r="AF169" s="56" t="s">
        <v>114</v>
      </c>
      <c r="AG169" s="56" t="s">
        <v>115</v>
      </c>
      <c r="AH169" s="56" t="s">
        <v>146</v>
      </c>
      <c r="AI169" s="56" t="s">
        <v>74</v>
      </c>
      <c r="AJ169" s="56" t="s">
        <v>147</v>
      </c>
      <c r="AK169" s="56" t="s">
        <v>148</v>
      </c>
      <c r="AL169" s="56" t="s">
        <v>148</v>
      </c>
      <c r="AN169" s="56" t="s">
        <v>75</v>
      </c>
      <c r="AO169" s="56" t="s">
        <v>3</v>
      </c>
      <c r="AP169" s="60">
        <v>4.57</v>
      </c>
      <c r="AQ169" s="60">
        <v>0</v>
      </c>
      <c r="AR169" s="58">
        <v>1</v>
      </c>
      <c r="AS169" s="58">
        <v>0</v>
      </c>
      <c r="AT169" s="60">
        <v>16329.53</v>
      </c>
      <c r="AU169" s="60">
        <v>102888.98</v>
      </c>
      <c r="AV169" s="60">
        <v>4.57</v>
      </c>
      <c r="AW169" s="60">
        <v>23510.66</v>
      </c>
      <c r="AX169" s="60">
        <v>7550.76</v>
      </c>
      <c r="AY169" s="60">
        <v>8392.61</v>
      </c>
      <c r="AZ169" s="60">
        <v>85607.39</v>
      </c>
      <c r="BA169" s="60">
        <v>14028.9</v>
      </c>
      <c r="BB169" s="60">
        <v>16090.36</v>
      </c>
      <c r="BC169" s="60">
        <v>16329.53</v>
      </c>
      <c r="BD169" s="60">
        <v>102888.98</v>
      </c>
      <c r="BE169" s="60">
        <v>0</v>
      </c>
      <c r="BF169" s="60">
        <v>0</v>
      </c>
      <c r="BG169" s="60">
        <v>0</v>
      </c>
      <c r="BH169" s="60">
        <v>0</v>
      </c>
      <c r="BI169" s="60">
        <v>274399.19</v>
      </c>
      <c r="BJ169" s="61">
        <v>431</v>
      </c>
      <c r="BK169" s="2" t="s">
        <v>1805</v>
      </c>
      <c r="BL169" s="1"/>
      <c r="BM169" s="1"/>
      <c r="BN169" s="1"/>
      <c r="BO169" s="1"/>
      <c r="BP169" s="1"/>
      <c r="BQ169" s="1"/>
      <c r="BR169" s="1"/>
      <c r="BS169" s="1"/>
      <c r="BT169" s="1"/>
      <c r="BU169" s="1"/>
      <c r="BV169" s="1"/>
      <c r="BW169" s="1"/>
      <c r="BX169" s="1"/>
      <c r="BY169" s="1"/>
    </row>
    <row r="170" spans="1:77" customFormat="1" ht="23.25" x14ac:dyDescent="0.25">
      <c r="A170" s="56" t="s">
        <v>127</v>
      </c>
      <c r="B170" s="56" t="s">
        <v>104</v>
      </c>
      <c r="C170" s="56" t="s">
        <v>128</v>
      </c>
      <c r="G170" s="56" t="s">
        <v>129</v>
      </c>
      <c r="H170" s="56" t="s">
        <v>130</v>
      </c>
      <c r="I170" s="56" t="s">
        <v>757</v>
      </c>
      <c r="K170" s="56" t="s">
        <v>70</v>
      </c>
      <c r="L170" s="56" t="s">
        <v>131</v>
      </c>
      <c r="O170" s="56" t="s">
        <v>132</v>
      </c>
      <c r="Q170" s="56" t="s">
        <v>759</v>
      </c>
      <c r="T170" s="56" t="s">
        <v>1923</v>
      </c>
      <c r="U170" s="56" t="s">
        <v>1907</v>
      </c>
      <c r="V170" s="56" t="s">
        <v>112</v>
      </c>
      <c r="W170" s="58">
        <v>31105</v>
      </c>
      <c r="X170" s="59" t="s">
        <v>1928</v>
      </c>
      <c r="Y170" s="56" t="s">
        <v>140</v>
      </c>
      <c r="Z170" s="56" t="s">
        <v>141</v>
      </c>
      <c r="AA170" s="56" t="s">
        <v>142</v>
      </c>
      <c r="AB170" s="56" t="s">
        <v>143</v>
      </c>
      <c r="AC170" s="56" t="s">
        <v>144</v>
      </c>
      <c r="AE170" s="56" t="s">
        <v>145</v>
      </c>
      <c r="AF170" s="56" t="s">
        <v>114</v>
      </c>
      <c r="AG170" s="56" t="s">
        <v>115</v>
      </c>
      <c r="AH170" s="56" t="s">
        <v>146</v>
      </c>
      <c r="AI170" s="56" t="s">
        <v>74</v>
      </c>
      <c r="AJ170" s="56" t="s">
        <v>147</v>
      </c>
      <c r="AK170" s="56" t="s">
        <v>148</v>
      </c>
      <c r="AL170" s="56" t="s">
        <v>148</v>
      </c>
      <c r="AN170" s="56" t="s">
        <v>75</v>
      </c>
      <c r="AO170" s="56" t="s">
        <v>3</v>
      </c>
      <c r="AP170" s="60">
        <v>1.32</v>
      </c>
      <c r="AQ170" s="60">
        <v>0</v>
      </c>
      <c r="AR170" s="58">
        <v>1</v>
      </c>
      <c r="AS170" s="58">
        <v>0</v>
      </c>
      <c r="AT170" s="60">
        <v>16329.53</v>
      </c>
      <c r="AU170" s="60">
        <v>102888.98</v>
      </c>
      <c r="AV170" s="60">
        <v>1.32</v>
      </c>
      <c r="AW170" s="60">
        <v>23510.66</v>
      </c>
      <c r="AX170" s="60">
        <v>7550.76</v>
      </c>
      <c r="AY170" s="60">
        <v>8392.61</v>
      </c>
      <c r="AZ170" s="60">
        <v>85607.39</v>
      </c>
      <c r="BA170" s="60">
        <v>14028.9</v>
      </c>
      <c r="BB170" s="60">
        <v>16090.36</v>
      </c>
      <c r="BC170" s="60">
        <v>16329.53</v>
      </c>
      <c r="BD170" s="60">
        <v>102888.98</v>
      </c>
      <c r="BE170" s="60">
        <v>0</v>
      </c>
      <c r="BF170" s="60">
        <v>0</v>
      </c>
      <c r="BG170" s="60">
        <v>0</v>
      </c>
      <c r="BH170" s="60">
        <v>0</v>
      </c>
      <c r="BI170" s="60">
        <v>274399.19</v>
      </c>
      <c r="BJ170" s="61">
        <v>431</v>
      </c>
      <c r="BK170" s="2" t="s">
        <v>1805</v>
      </c>
      <c r="BL170" s="1"/>
      <c r="BM170" s="1"/>
      <c r="BN170" s="1"/>
      <c r="BO170" s="1"/>
      <c r="BP170" s="1"/>
      <c r="BQ170" s="1"/>
      <c r="BR170" s="1"/>
      <c r="BS170" s="1"/>
      <c r="BT170" s="1"/>
      <c r="BU170" s="1"/>
      <c r="BV170" s="1"/>
      <c r="BW170" s="1"/>
      <c r="BX170" s="1"/>
      <c r="BY170" s="1"/>
    </row>
    <row r="171" spans="1:77" customFormat="1" ht="15" x14ac:dyDescent="0.25">
      <c r="A171" s="56" t="s">
        <v>127</v>
      </c>
      <c r="B171" s="56" t="s">
        <v>104</v>
      </c>
      <c r="C171" s="56" t="s">
        <v>128</v>
      </c>
      <c r="G171" s="56" t="s">
        <v>129</v>
      </c>
      <c r="H171" s="56" t="s">
        <v>130</v>
      </c>
      <c r="I171" s="56" t="s">
        <v>757</v>
      </c>
      <c r="K171" s="56" t="s">
        <v>70</v>
      </c>
      <c r="L171" s="56" t="s">
        <v>131</v>
      </c>
      <c r="O171" s="56" t="s">
        <v>132</v>
      </c>
      <c r="Q171" s="56" t="s">
        <v>759</v>
      </c>
      <c r="T171" s="56" t="s">
        <v>1929</v>
      </c>
      <c r="U171" s="56" t="s">
        <v>1923</v>
      </c>
      <c r="V171" s="56" t="s">
        <v>1930</v>
      </c>
      <c r="W171" s="58">
        <v>39070</v>
      </c>
      <c r="X171" s="59" t="s">
        <v>1931</v>
      </c>
      <c r="Y171" s="56" t="s">
        <v>1100</v>
      </c>
      <c r="Z171" s="56" t="s">
        <v>1101</v>
      </c>
      <c r="AA171" s="56" t="s">
        <v>76</v>
      </c>
      <c r="AB171" s="56" t="s">
        <v>102</v>
      </c>
      <c r="AC171" s="56" t="s">
        <v>103</v>
      </c>
      <c r="AE171" s="56" t="s">
        <v>1102</v>
      </c>
      <c r="AF171" s="56" t="s">
        <v>1103</v>
      </c>
      <c r="AG171" s="56" t="s">
        <v>73</v>
      </c>
      <c r="AH171" s="56" t="s">
        <v>1104</v>
      </c>
      <c r="AI171" s="56" t="s">
        <v>74</v>
      </c>
      <c r="AJ171" s="56" t="s">
        <v>79</v>
      </c>
      <c r="AK171" s="56" t="s">
        <v>1105</v>
      </c>
      <c r="AL171" s="56" t="s">
        <v>1105</v>
      </c>
      <c r="AN171" s="56" t="s">
        <v>75</v>
      </c>
      <c r="AO171" s="56" t="s">
        <v>3</v>
      </c>
      <c r="AP171" s="60">
        <v>249.49</v>
      </c>
      <c r="AQ171" s="60">
        <v>0</v>
      </c>
      <c r="AR171" s="58">
        <v>1</v>
      </c>
      <c r="AS171" s="58">
        <v>0</v>
      </c>
      <c r="AT171" s="60">
        <v>16329.53</v>
      </c>
      <c r="AU171" s="60">
        <v>102888.98</v>
      </c>
      <c r="AV171" s="60">
        <v>249.49</v>
      </c>
      <c r="AW171" s="60">
        <v>23510.66</v>
      </c>
      <c r="AX171" s="60">
        <v>7550.76</v>
      </c>
      <c r="AY171" s="60">
        <v>8392.61</v>
      </c>
      <c r="AZ171" s="60">
        <v>85607.39</v>
      </c>
      <c r="BA171" s="60">
        <v>14028.9</v>
      </c>
      <c r="BB171" s="60">
        <v>16090.36</v>
      </c>
      <c r="BC171" s="60">
        <v>16329.53</v>
      </c>
      <c r="BD171" s="60">
        <v>102888.98</v>
      </c>
      <c r="BE171" s="60">
        <v>0</v>
      </c>
      <c r="BF171" s="60">
        <v>0</v>
      </c>
      <c r="BG171" s="60">
        <v>0</v>
      </c>
      <c r="BH171" s="60">
        <v>0</v>
      </c>
      <c r="BI171" s="60">
        <v>274399.19</v>
      </c>
      <c r="BJ171" s="61">
        <v>431</v>
      </c>
      <c r="BK171" s="2" t="s">
        <v>1805</v>
      </c>
      <c r="BL171" s="1"/>
      <c r="BM171" s="1"/>
      <c r="BN171" s="1"/>
      <c r="BO171" s="1"/>
      <c r="BP171" s="1"/>
      <c r="BQ171" s="1"/>
      <c r="BR171" s="1"/>
      <c r="BS171" s="1"/>
      <c r="BT171" s="1"/>
      <c r="BU171" s="1"/>
      <c r="BV171" s="1"/>
      <c r="BW171" s="1"/>
      <c r="BX171" s="1"/>
      <c r="BY171" s="1"/>
    </row>
    <row r="172" spans="1:77" customFormat="1" ht="15" x14ac:dyDescent="0.25">
      <c r="A172" s="56" t="s">
        <v>127</v>
      </c>
      <c r="B172" s="56" t="s">
        <v>104</v>
      </c>
      <c r="C172" s="56" t="s">
        <v>128</v>
      </c>
      <c r="G172" s="56" t="s">
        <v>129</v>
      </c>
      <c r="H172" s="56" t="s">
        <v>130</v>
      </c>
      <c r="I172" s="56" t="s">
        <v>757</v>
      </c>
      <c r="K172" s="56" t="s">
        <v>70</v>
      </c>
      <c r="L172" s="56" t="s">
        <v>131</v>
      </c>
      <c r="O172" s="56" t="s">
        <v>132</v>
      </c>
      <c r="Q172" s="56" t="s">
        <v>759</v>
      </c>
      <c r="T172" s="56" t="s">
        <v>1932</v>
      </c>
      <c r="U172" s="56" t="s">
        <v>1929</v>
      </c>
      <c r="V172" s="56" t="s">
        <v>1933</v>
      </c>
      <c r="W172" s="58">
        <v>36021</v>
      </c>
      <c r="X172" s="59" t="s">
        <v>1934</v>
      </c>
      <c r="Y172" s="56" t="s">
        <v>1640</v>
      </c>
      <c r="Z172" s="56" t="s">
        <v>1641</v>
      </c>
      <c r="AA172" s="56" t="s">
        <v>160</v>
      </c>
      <c r="AB172" s="56" t="s">
        <v>804</v>
      </c>
      <c r="AC172" s="56" t="s">
        <v>186</v>
      </c>
      <c r="AE172" s="56" t="s">
        <v>1642</v>
      </c>
      <c r="AF172" s="56" t="s">
        <v>1103</v>
      </c>
      <c r="AG172" s="56" t="s">
        <v>73</v>
      </c>
      <c r="AH172" s="56" t="s">
        <v>1643</v>
      </c>
      <c r="AI172" s="56" t="s">
        <v>74</v>
      </c>
      <c r="AJ172" s="56" t="s">
        <v>821</v>
      </c>
      <c r="AK172" s="56" t="s">
        <v>1644</v>
      </c>
      <c r="AL172" s="56" t="s">
        <v>1644</v>
      </c>
      <c r="AN172" s="56" t="s">
        <v>75</v>
      </c>
      <c r="AO172" s="56" t="s">
        <v>3</v>
      </c>
      <c r="AP172" s="60">
        <v>208.93</v>
      </c>
      <c r="AQ172" s="60">
        <v>0</v>
      </c>
      <c r="AR172" s="58">
        <v>1</v>
      </c>
      <c r="AS172" s="58">
        <v>0</v>
      </c>
      <c r="AT172" s="60">
        <v>16329.53</v>
      </c>
      <c r="AU172" s="60">
        <v>102888.98</v>
      </c>
      <c r="AV172" s="60">
        <v>208.93</v>
      </c>
      <c r="AW172" s="60">
        <v>23510.66</v>
      </c>
      <c r="AX172" s="60">
        <v>7550.76</v>
      </c>
      <c r="AY172" s="60">
        <v>8392.61</v>
      </c>
      <c r="AZ172" s="60">
        <v>85607.39</v>
      </c>
      <c r="BA172" s="60">
        <v>14028.9</v>
      </c>
      <c r="BB172" s="60">
        <v>16090.36</v>
      </c>
      <c r="BC172" s="60">
        <v>16329.53</v>
      </c>
      <c r="BD172" s="60">
        <v>102888.98</v>
      </c>
      <c r="BE172" s="60">
        <v>0</v>
      </c>
      <c r="BF172" s="60">
        <v>0</v>
      </c>
      <c r="BG172" s="60">
        <v>0</v>
      </c>
      <c r="BH172" s="60">
        <v>0</v>
      </c>
      <c r="BI172" s="60">
        <v>274399.19</v>
      </c>
      <c r="BJ172" s="61">
        <v>431</v>
      </c>
      <c r="BK172" s="2" t="s">
        <v>1805</v>
      </c>
      <c r="BL172" s="1"/>
      <c r="BM172" s="1"/>
      <c r="BN172" s="1"/>
      <c r="BO172" s="1"/>
      <c r="BP172" s="1"/>
      <c r="BQ172" s="1"/>
      <c r="BR172" s="1"/>
      <c r="BS172" s="1"/>
      <c r="BT172" s="1"/>
      <c r="BU172" s="1"/>
      <c r="BV172" s="1"/>
      <c r="BW172" s="1"/>
      <c r="BX172" s="1"/>
      <c r="BY172" s="1"/>
    </row>
    <row r="173" spans="1:77" customFormat="1" ht="15" x14ac:dyDescent="0.25">
      <c r="A173" s="56" t="s">
        <v>127</v>
      </c>
      <c r="B173" s="56" t="s">
        <v>104</v>
      </c>
      <c r="C173" s="56" t="s">
        <v>128</v>
      </c>
      <c r="G173" s="56" t="s">
        <v>129</v>
      </c>
      <c r="H173" s="56" t="s">
        <v>130</v>
      </c>
      <c r="I173" s="56" t="s">
        <v>757</v>
      </c>
      <c r="K173" s="56" t="s">
        <v>70</v>
      </c>
      <c r="L173" s="56" t="s">
        <v>131</v>
      </c>
      <c r="O173" s="56" t="s">
        <v>132</v>
      </c>
      <c r="Q173" s="56" t="s">
        <v>759</v>
      </c>
      <c r="T173" s="56" t="s">
        <v>1932</v>
      </c>
      <c r="U173" s="56" t="s">
        <v>1923</v>
      </c>
      <c r="V173" s="56" t="s">
        <v>1935</v>
      </c>
      <c r="W173" s="58">
        <v>34355</v>
      </c>
      <c r="X173" s="59" t="s">
        <v>1936</v>
      </c>
      <c r="Y173" s="56" t="s">
        <v>1937</v>
      </c>
      <c r="Z173" s="56" t="s">
        <v>1938</v>
      </c>
      <c r="AA173" s="56" t="s">
        <v>105</v>
      </c>
      <c r="AB173" s="56" t="s">
        <v>106</v>
      </c>
      <c r="AC173" s="56" t="s">
        <v>107</v>
      </c>
      <c r="AE173" s="56" t="s">
        <v>1939</v>
      </c>
      <c r="AF173" s="56" t="s">
        <v>114</v>
      </c>
      <c r="AG173" s="56" t="s">
        <v>115</v>
      </c>
      <c r="AH173" s="56" t="s">
        <v>1940</v>
      </c>
      <c r="AI173" s="56" t="s">
        <v>74</v>
      </c>
      <c r="AJ173" s="56" t="s">
        <v>108</v>
      </c>
      <c r="AK173" s="56" t="s">
        <v>109</v>
      </c>
      <c r="AL173" s="56" t="s">
        <v>110</v>
      </c>
      <c r="AN173" s="56" t="s">
        <v>75</v>
      </c>
      <c r="AO173" s="56" t="s">
        <v>3</v>
      </c>
      <c r="AP173" s="60">
        <v>138.55000000000001</v>
      </c>
      <c r="AQ173" s="60">
        <v>0</v>
      </c>
      <c r="AR173" s="58">
        <v>1</v>
      </c>
      <c r="AS173" s="58">
        <v>0</v>
      </c>
      <c r="AT173" s="60">
        <v>16329.53</v>
      </c>
      <c r="AU173" s="60">
        <v>102888.98</v>
      </c>
      <c r="AV173" s="60">
        <v>138.55000000000001</v>
      </c>
      <c r="AW173" s="60">
        <v>23510.66</v>
      </c>
      <c r="AX173" s="60">
        <v>7550.76</v>
      </c>
      <c r="AY173" s="60">
        <v>8392.61</v>
      </c>
      <c r="AZ173" s="60">
        <v>85607.39</v>
      </c>
      <c r="BA173" s="60">
        <v>14028.9</v>
      </c>
      <c r="BB173" s="60">
        <v>16090.36</v>
      </c>
      <c r="BC173" s="60">
        <v>16329.53</v>
      </c>
      <c r="BD173" s="60">
        <v>102888.98</v>
      </c>
      <c r="BE173" s="60">
        <v>0</v>
      </c>
      <c r="BF173" s="60">
        <v>0</v>
      </c>
      <c r="BG173" s="60">
        <v>0</v>
      </c>
      <c r="BH173" s="60">
        <v>0</v>
      </c>
      <c r="BI173" s="60">
        <v>274399.19</v>
      </c>
      <c r="BJ173" s="61">
        <v>431</v>
      </c>
      <c r="BK173" s="2" t="s">
        <v>1805</v>
      </c>
      <c r="BL173" s="1"/>
      <c r="BM173" s="1"/>
      <c r="BN173" s="1"/>
      <c r="BO173" s="1"/>
      <c r="BP173" s="1"/>
      <c r="BQ173" s="1"/>
      <c r="BR173" s="1"/>
      <c r="BS173" s="1"/>
      <c r="BT173" s="1"/>
      <c r="BU173" s="1"/>
      <c r="BV173" s="1"/>
      <c r="BW173" s="1"/>
      <c r="BX173" s="1"/>
      <c r="BY173" s="1"/>
    </row>
    <row r="174" spans="1:77" customFormat="1" ht="15" x14ac:dyDescent="0.25">
      <c r="A174" s="56" t="s">
        <v>127</v>
      </c>
      <c r="B174" s="56" t="s">
        <v>104</v>
      </c>
      <c r="C174" s="56" t="s">
        <v>128</v>
      </c>
      <c r="G174" s="56" t="s">
        <v>129</v>
      </c>
      <c r="H174" s="56" t="s">
        <v>130</v>
      </c>
      <c r="I174" s="56" t="s">
        <v>757</v>
      </c>
      <c r="K174" s="56" t="s">
        <v>70</v>
      </c>
      <c r="L174" s="56" t="s">
        <v>131</v>
      </c>
      <c r="O174" s="56" t="s">
        <v>132</v>
      </c>
      <c r="Q174" s="56" t="s">
        <v>759</v>
      </c>
      <c r="T174" s="56" t="s">
        <v>1941</v>
      </c>
      <c r="U174" s="56" t="s">
        <v>1942</v>
      </c>
      <c r="V174" s="56" t="s">
        <v>1943</v>
      </c>
      <c r="W174" s="58">
        <v>31187</v>
      </c>
      <c r="X174" s="59" t="s">
        <v>1944</v>
      </c>
      <c r="Y174" s="56" t="s">
        <v>1945</v>
      </c>
      <c r="Z174" s="56" t="s">
        <v>1946</v>
      </c>
      <c r="AA174" s="56" t="s">
        <v>105</v>
      </c>
      <c r="AB174" s="56" t="s">
        <v>106</v>
      </c>
      <c r="AC174" s="56" t="s">
        <v>107</v>
      </c>
      <c r="AE174" s="56" t="s">
        <v>1947</v>
      </c>
      <c r="AF174" s="56" t="s">
        <v>114</v>
      </c>
      <c r="AG174" s="56" t="s">
        <v>115</v>
      </c>
      <c r="AH174" s="56" t="s">
        <v>1948</v>
      </c>
      <c r="AI174" s="56" t="s">
        <v>74</v>
      </c>
      <c r="AJ174" s="56" t="s">
        <v>108</v>
      </c>
      <c r="AK174" s="56" t="s">
        <v>1949</v>
      </c>
      <c r="AL174" s="56" t="s">
        <v>1949</v>
      </c>
      <c r="AN174" s="56" t="s">
        <v>75</v>
      </c>
      <c r="AO174" s="56" t="s">
        <v>3</v>
      </c>
      <c r="AP174" s="60">
        <v>610.79</v>
      </c>
      <c r="AQ174" s="60">
        <v>0</v>
      </c>
      <c r="AR174" s="58">
        <v>1</v>
      </c>
      <c r="AS174" s="58">
        <v>0</v>
      </c>
      <c r="AT174" s="60">
        <v>16329.53</v>
      </c>
      <c r="AU174" s="60">
        <v>102888.98</v>
      </c>
      <c r="AV174" s="60">
        <v>610.79</v>
      </c>
      <c r="AW174" s="60">
        <v>23510.66</v>
      </c>
      <c r="AX174" s="60">
        <v>7550.76</v>
      </c>
      <c r="AY174" s="60">
        <v>8392.61</v>
      </c>
      <c r="AZ174" s="60">
        <v>85607.39</v>
      </c>
      <c r="BA174" s="60">
        <v>14028.9</v>
      </c>
      <c r="BB174" s="60">
        <v>16090.36</v>
      </c>
      <c r="BC174" s="60">
        <v>16329.53</v>
      </c>
      <c r="BD174" s="60">
        <v>102888.98</v>
      </c>
      <c r="BE174" s="60">
        <v>0</v>
      </c>
      <c r="BF174" s="60">
        <v>0</v>
      </c>
      <c r="BG174" s="60">
        <v>0</v>
      </c>
      <c r="BH174" s="60">
        <v>0</v>
      </c>
      <c r="BI174" s="60">
        <v>274399.19</v>
      </c>
      <c r="BJ174" s="61">
        <v>431</v>
      </c>
      <c r="BK174" s="2" t="s">
        <v>1805</v>
      </c>
      <c r="BL174" s="1"/>
      <c r="BM174" s="1"/>
      <c r="BN174" s="1"/>
      <c r="BO174" s="1"/>
      <c r="BP174" s="1"/>
      <c r="BQ174" s="1"/>
      <c r="BR174" s="1"/>
      <c r="BS174" s="1"/>
      <c r="BT174" s="1"/>
      <c r="BU174" s="1"/>
      <c r="BV174" s="1"/>
      <c r="BW174" s="1"/>
      <c r="BX174" s="1"/>
      <c r="BY174" s="1"/>
    </row>
    <row r="175" spans="1:77" customFormat="1" ht="23.25" x14ac:dyDescent="0.25">
      <c r="A175" s="56" t="s">
        <v>127</v>
      </c>
      <c r="B175" s="56" t="s">
        <v>104</v>
      </c>
      <c r="C175" s="56" t="s">
        <v>128</v>
      </c>
      <c r="G175" s="56" t="s">
        <v>129</v>
      </c>
      <c r="H175" s="56" t="s">
        <v>130</v>
      </c>
      <c r="I175" s="56" t="s">
        <v>757</v>
      </c>
      <c r="K175" s="56" t="s">
        <v>70</v>
      </c>
      <c r="L175" s="56" t="s">
        <v>131</v>
      </c>
      <c r="O175" s="56" t="s">
        <v>132</v>
      </c>
      <c r="Q175" s="56" t="s">
        <v>759</v>
      </c>
      <c r="T175" s="56" t="s">
        <v>1941</v>
      </c>
      <c r="U175" s="56" t="s">
        <v>1942</v>
      </c>
      <c r="V175" s="56" t="s">
        <v>112</v>
      </c>
      <c r="W175" s="58">
        <v>33026</v>
      </c>
      <c r="X175" s="59" t="s">
        <v>1950</v>
      </c>
      <c r="Y175" s="56" t="s">
        <v>140</v>
      </c>
      <c r="Z175" s="56" t="s">
        <v>141</v>
      </c>
      <c r="AA175" s="56" t="s">
        <v>142</v>
      </c>
      <c r="AB175" s="56" t="s">
        <v>143</v>
      </c>
      <c r="AC175" s="56" t="s">
        <v>144</v>
      </c>
      <c r="AE175" s="56" t="s">
        <v>145</v>
      </c>
      <c r="AF175" s="56" t="s">
        <v>114</v>
      </c>
      <c r="AG175" s="56" t="s">
        <v>115</v>
      </c>
      <c r="AH175" s="56" t="s">
        <v>146</v>
      </c>
      <c r="AI175" s="56" t="s">
        <v>74</v>
      </c>
      <c r="AJ175" s="56" t="s">
        <v>147</v>
      </c>
      <c r="AK175" s="56" t="s">
        <v>148</v>
      </c>
      <c r="AL175" s="56" t="s">
        <v>148</v>
      </c>
      <c r="AN175" s="56" t="s">
        <v>75</v>
      </c>
      <c r="AO175" s="56" t="s">
        <v>3</v>
      </c>
      <c r="AP175" s="60">
        <v>4.0199999999999996</v>
      </c>
      <c r="AQ175" s="60">
        <v>0</v>
      </c>
      <c r="AR175" s="58">
        <v>1</v>
      </c>
      <c r="AS175" s="58">
        <v>0</v>
      </c>
      <c r="AT175" s="60">
        <v>16329.53</v>
      </c>
      <c r="AU175" s="60">
        <v>102888.98</v>
      </c>
      <c r="AV175" s="60">
        <v>4.0199999999999996</v>
      </c>
      <c r="AW175" s="60">
        <v>23510.66</v>
      </c>
      <c r="AX175" s="60">
        <v>7550.76</v>
      </c>
      <c r="AY175" s="60">
        <v>8392.61</v>
      </c>
      <c r="AZ175" s="60">
        <v>85607.39</v>
      </c>
      <c r="BA175" s="60">
        <v>14028.9</v>
      </c>
      <c r="BB175" s="60">
        <v>16090.36</v>
      </c>
      <c r="BC175" s="60">
        <v>16329.53</v>
      </c>
      <c r="BD175" s="60">
        <v>102888.98</v>
      </c>
      <c r="BE175" s="60">
        <v>0</v>
      </c>
      <c r="BF175" s="60">
        <v>0</v>
      </c>
      <c r="BG175" s="60">
        <v>0</v>
      </c>
      <c r="BH175" s="60">
        <v>0</v>
      </c>
      <c r="BI175" s="60">
        <v>274399.19</v>
      </c>
      <c r="BJ175" s="61">
        <v>431</v>
      </c>
      <c r="BK175" s="2" t="s">
        <v>1805</v>
      </c>
      <c r="BL175" s="1"/>
      <c r="BM175" s="1"/>
      <c r="BN175" s="1"/>
      <c r="BO175" s="1"/>
      <c r="BP175" s="1"/>
      <c r="BQ175" s="1"/>
      <c r="BR175" s="1"/>
      <c r="BS175" s="1"/>
      <c r="BT175" s="1"/>
      <c r="BU175" s="1"/>
      <c r="BV175" s="1"/>
      <c r="BW175" s="1"/>
      <c r="BX175" s="1"/>
      <c r="BY175" s="1"/>
    </row>
    <row r="176" spans="1:77" customFormat="1" ht="15" x14ac:dyDescent="0.25">
      <c r="A176" s="56" t="s">
        <v>127</v>
      </c>
      <c r="B176" s="56" t="s">
        <v>104</v>
      </c>
      <c r="C176" s="56" t="s">
        <v>128</v>
      </c>
      <c r="G176" s="56" t="s">
        <v>129</v>
      </c>
      <c r="H176" s="56" t="s">
        <v>130</v>
      </c>
      <c r="I176" s="56" t="s">
        <v>757</v>
      </c>
      <c r="K176" s="56" t="s">
        <v>70</v>
      </c>
      <c r="L176" s="56" t="s">
        <v>131</v>
      </c>
      <c r="O176" s="56" t="s">
        <v>132</v>
      </c>
      <c r="Q176" s="56" t="s">
        <v>759</v>
      </c>
      <c r="T176" s="56" t="s">
        <v>1941</v>
      </c>
      <c r="U176" s="56" t="s">
        <v>1942</v>
      </c>
      <c r="V176" s="56" t="s">
        <v>1951</v>
      </c>
      <c r="W176" s="58">
        <v>36774</v>
      </c>
      <c r="X176" s="59" t="s">
        <v>1952</v>
      </c>
      <c r="Y176" s="56" t="s">
        <v>1953</v>
      </c>
      <c r="Z176" s="56" t="s">
        <v>1954</v>
      </c>
      <c r="AA176" s="56" t="s">
        <v>180</v>
      </c>
      <c r="AB176" s="56" t="s">
        <v>181</v>
      </c>
      <c r="AC176" s="56" t="s">
        <v>182</v>
      </c>
      <c r="AE176" s="56" t="s">
        <v>1955</v>
      </c>
      <c r="AF176" s="56" t="s">
        <v>114</v>
      </c>
      <c r="AG176" s="56" t="s">
        <v>115</v>
      </c>
      <c r="AH176" s="56" t="s">
        <v>1956</v>
      </c>
      <c r="AI176" s="56" t="s">
        <v>74</v>
      </c>
      <c r="AJ176" s="56" t="s">
        <v>183</v>
      </c>
      <c r="AK176" s="56" t="s">
        <v>1957</v>
      </c>
      <c r="AL176" s="56" t="s">
        <v>1958</v>
      </c>
      <c r="AN176" s="56" t="s">
        <v>75</v>
      </c>
      <c r="AO176" s="56" t="s">
        <v>3</v>
      </c>
      <c r="AP176" s="60">
        <v>353.43</v>
      </c>
      <c r="AQ176" s="60">
        <v>0</v>
      </c>
      <c r="AR176" s="58">
        <v>1</v>
      </c>
      <c r="AS176" s="58">
        <v>0</v>
      </c>
      <c r="AT176" s="60">
        <v>16329.53</v>
      </c>
      <c r="AU176" s="60">
        <v>102888.98</v>
      </c>
      <c r="AV176" s="60">
        <v>353.43</v>
      </c>
      <c r="AW176" s="60">
        <v>23510.66</v>
      </c>
      <c r="AX176" s="60">
        <v>7550.76</v>
      </c>
      <c r="AY176" s="60">
        <v>8392.61</v>
      </c>
      <c r="AZ176" s="60">
        <v>85607.39</v>
      </c>
      <c r="BA176" s="60">
        <v>14028.9</v>
      </c>
      <c r="BB176" s="60">
        <v>16090.36</v>
      </c>
      <c r="BC176" s="60">
        <v>16329.53</v>
      </c>
      <c r="BD176" s="60">
        <v>102888.98</v>
      </c>
      <c r="BE176" s="60">
        <v>0</v>
      </c>
      <c r="BF176" s="60">
        <v>0</v>
      </c>
      <c r="BG176" s="60">
        <v>0</v>
      </c>
      <c r="BH176" s="60">
        <v>0</v>
      </c>
      <c r="BI176" s="60">
        <v>274399.19</v>
      </c>
      <c r="BJ176" s="61">
        <v>431</v>
      </c>
      <c r="BK176" s="2" t="s">
        <v>1805</v>
      </c>
      <c r="BL176" s="1"/>
      <c r="BM176" s="1"/>
      <c r="BN176" s="1"/>
      <c r="BO176" s="1"/>
      <c r="BP176" s="1"/>
      <c r="BQ176" s="1"/>
      <c r="BR176" s="1"/>
      <c r="BS176" s="1"/>
      <c r="BT176" s="1"/>
      <c r="BU176" s="1"/>
      <c r="BV176" s="1"/>
      <c r="BW176" s="1"/>
      <c r="BX176" s="1"/>
      <c r="BY176" s="1"/>
    </row>
    <row r="177" spans="1:77" customFormat="1" ht="15" x14ac:dyDescent="0.25">
      <c r="A177" s="56" t="s">
        <v>127</v>
      </c>
      <c r="B177" s="56" t="s">
        <v>104</v>
      </c>
      <c r="C177" s="56" t="s">
        <v>128</v>
      </c>
      <c r="G177" s="56" t="s">
        <v>129</v>
      </c>
      <c r="H177" s="56" t="s">
        <v>130</v>
      </c>
      <c r="I177" s="56" t="s">
        <v>757</v>
      </c>
      <c r="K177" s="56" t="s">
        <v>70</v>
      </c>
      <c r="L177" s="56" t="s">
        <v>131</v>
      </c>
      <c r="O177" s="56" t="s">
        <v>132</v>
      </c>
      <c r="Q177" s="56" t="s">
        <v>759</v>
      </c>
      <c r="T177" s="56" t="s">
        <v>1941</v>
      </c>
      <c r="U177" s="56" t="s">
        <v>1959</v>
      </c>
      <c r="V177" s="56" t="s">
        <v>1960</v>
      </c>
      <c r="W177" s="58">
        <v>32202</v>
      </c>
      <c r="X177" s="59" t="s">
        <v>1961</v>
      </c>
      <c r="Y177" s="56" t="s">
        <v>1962</v>
      </c>
      <c r="Z177" s="56" t="s">
        <v>1963</v>
      </c>
      <c r="AA177" s="56" t="s">
        <v>105</v>
      </c>
      <c r="AB177" s="56" t="s">
        <v>106</v>
      </c>
      <c r="AC177" s="56" t="s">
        <v>107</v>
      </c>
      <c r="AE177" s="56" t="s">
        <v>1964</v>
      </c>
      <c r="AF177" s="56" t="s">
        <v>114</v>
      </c>
      <c r="AG177" s="56" t="s">
        <v>115</v>
      </c>
      <c r="AH177" s="56" t="s">
        <v>1912</v>
      </c>
      <c r="AI177" s="56" t="s">
        <v>74</v>
      </c>
      <c r="AJ177" s="56" t="s">
        <v>108</v>
      </c>
      <c r="AK177" s="56" t="s">
        <v>109</v>
      </c>
      <c r="AL177" s="56" t="s">
        <v>110</v>
      </c>
      <c r="AN177" s="56" t="s">
        <v>75</v>
      </c>
      <c r="AO177" s="56" t="s">
        <v>3</v>
      </c>
      <c r="AP177" s="60">
        <v>702.1</v>
      </c>
      <c r="AQ177" s="60">
        <v>0</v>
      </c>
      <c r="AR177" s="58">
        <v>1</v>
      </c>
      <c r="AS177" s="58">
        <v>0</v>
      </c>
      <c r="AT177" s="60">
        <v>16329.53</v>
      </c>
      <c r="AU177" s="60">
        <v>102888.98</v>
      </c>
      <c r="AV177" s="60">
        <v>702.1</v>
      </c>
      <c r="AW177" s="60">
        <v>23510.66</v>
      </c>
      <c r="AX177" s="60">
        <v>7550.76</v>
      </c>
      <c r="AY177" s="60">
        <v>8392.61</v>
      </c>
      <c r="AZ177" s="60">
        <v>85607.39</v>
      </c>
      <c r="BA177" s="60">
        <v>14028.9</v>
      </c>
      <c r="BB177" s="60">
        <v>16090.36</v>
      </c>
      <c r="BC177" s="60">
        <v>16329.53</v>
      </c>
      <c r="BD177" s="60">
        <v>102888.98</v>
      </c>
      <c r="BE177" s="60">
        <v>0</v>
      </c>
      <c r="BF177" s="60">
        <v>0</v>
      </c>
      <c r="BG177" s="60">
        <v>0</v>
      </c>
      <c r="BH177" s="60">
        <v>0</v>
      </c>
      <c r="BI177" s="60">
        <v>274399.19</v>
      </c>
      <c r="BJ177" s="61">
        <v>431</v>
      </c>
      <c r="BK177" s="2" t="s">
        <v>1805</v>
      </c>
      <c r="BL177" s="1"/>
      <c r="BM177" s="1"/>
      <c r="BN177" s="1"/>
      <c r="BO177" s="1"/>
      <c r="BP177" s="1"/>
      <c r="BQ177" s="1"/>
      <c r="BR177" s="1"/>
      <c r="BS177" s="1"/>
      <c r="BT177" s="1"/>
      <c r="BU177" s="1"/>
      <c r="BV177" s="1"/>
      <c r="BW177" s="1"/>
      <c r="BX177" s="1"/>
      <c r="BY177" s="1"/>
    </row>
    <row r="178" spans="1:77" customFormat="1" ht="15" x14ac:dyDescent="0.25">
      <c r="A178" s="56" t="s">
        <v>127</v>
      </c>
      <c r="B178" s="56" t="s">
        <v>104</v>
      </c>
      <c r="C178" s="56" t="s">
        <v>128</v>
      </c>
      <c r="G178" s="56" t="s">
        <v>129</v>
      </c>
      <c r="H178" s="56" t="s">
        <v>130</v>
      </c>
      <c r="I178" s="56" t="s">
        <v>757</v>
      </c>
      <c r="K178" s="56" t="s">
        <v>70</v>
      </c>
      <c r="L178" s="56" t="s">
        <v>131</v>
      </c>
      <c r="O178" s="56" t="s">
        <v>132</v>
      </c>
      <c r="Q178" s="56" t="s">
        <v>758</v>
      </c>
      <c r="T178" s="56" t="s">
        <v>1965</v>
      </c>
      <c r="U178" s="56" t="s">
        <v>1965</v>
      </c>
      <c r="V178" s="56" t="s">
        <v>1966</v>
      </c>
      <c r="W178" s="58">
        <v>42670</v>
      </c>
      <c r="X178" s="59" t="s">
        <v>1967</v>
      </c>
      <c r="Y178" s="56" t="s">
        <v>1968</v>
      </c>
      <c r="Z178" s="56" t="s">
        <v>1969</v>
      </c>
      <c r="AA178" s="56" t="s">
        <v>94</v>
      </c>
      <c r="AB178" s="56" t="s">
        <v>809</v>
      </c>
      <c r="AC178" s="56" t="s">
        <v>116</v>
      </c>
      <c r="AE178" s="56" t="s">
        <v>1970</v>
      </c>
      <c r="AF178" s="56" t="s">
        <v>1971</v>
      </c>
      <c r="AG178" s="56" t="s">
        <v>1972</v>
      </c>
      <c r="AH178" s="56" t="s">
        <v>1973</v>
      </c>
      <c r="AI178" s="56" t="s">
        <v>81</v>
      </c>
      <c r="AJ178" s="56" t="s">
        <v>94</v>
      </c>
      <c r="AK178" s="56" t="s">
        <v>109</v>
      </c>
      <c r="AL178" s="56" t="s">
        <v>110</v>
      </c>
      <c r="AN178" s="56" t="s">
        <v>75</v>
      </c>
      <c r="AO178" s="56" t="s">
        <v>2</v>
      </c>
      <c r="AP178" s="60">
        <v>95.38</v>
      </c>
      <c r="AQ178" s="60">
        <v>0</v>
      </c>
      <c r="AR178" s="58">
        <v>1</v>
      </c>
      <c r="AS178" s="58">
        <v>0</v>
      </c>
      <c r="AT178" s="60">
        <v>16329.53</v>
      </c>
      <c r="AU178" s="60">
        <v>102888.98</v>
      </c>
      <c r="AV178" s="60">
        <v>71</v>
      </c>
      <c r="AW178" s="60">
        <v>23510.66</v>
      </c>
      <c r="AX178" s="60">
        <v>7550.76</v>
      </c>
      <c r="AY178" s="60">
        <v>8392.61</v>
      </c>
      <c r="AZ178" s="60">
        <v>85607.39</v>
      </c>
      <c r="BA178" s="60">
        <v>14028.9</v>
      </c>
      <c r="BB178" s="60">
        <v>16090.36</v>
      </c>
      <c r="BC178" s="60">
        <v>16329.53</v>
      </c>
      <c r="BD178" s="60">
        <v>102888.98</v>
      </c>
      <c r="BE178" s="60">
        <v>0</v>
      </c>
      <c r="BF178" s="60">
        <v>0</v>
      </c>
      <c r="BG178" s="60">
        <v>0</v>
      </c>
      <c r="BH178" s="60">
        <v>0</v>
      </c>
      <c r="BI178" s="60">
        <v>274399.19</v>
      </c>
      <c r="BJ178" s="61">
        <v>431</v>
      </c>
      <c r="BK178" s="2" t="s">
        <v>1805</v>
      </c>
      <c r="BL178" s="1"/>
      <c r="BM178" s="1"/>
      <c r="BN178" s="1"/>
      <c r="BO178" s="1"/>
      <c r="BP178" s="1"/>
      <c r="BQ178" s="1"/>
      <c r="BR178" s="1"/>
      <c r="BS178" s="1"/>
      <c r="BT178" s="1"/>
      <c r="BU178" s="1"/>
      <c r="BV178" s="1"/>
      <c r="BW178" s="1"/>
      <c r="BX178" s="1"/>
      <c r="BY178" s="1"/>
    </row>
    <row r="179" spans="1:77" customFormat="1" ht="15" x14ac:dyDescent="0.25">
      <c r="A179" s="56" t="s">
        <v>127</v>
      </c>
      <c r="B179" s="56" t="s">
        <v>104</v>
      </c>
      <c r="C179" s="56" t="s">
        <v>128</v>
      </c>
      <c r="G179" s="56" t="s">
        <v>129</v>
      </c>
      <c r="H179" s="56" t="s">
        <v>130</v>
      </c>
      <c r="I179" s="56" t="s">
        <v>757</v>
      </c>
      <c r="K179" s="56" t="s">
        <v>70</v>
      </c>
      <c r="L179" s="56" t="s">
        <v>131</v>
      </c>
      <c r="O179" s="56" t="s">
        <v>132</v>
      </c>
      <c r="Q179" s="56" t="s">
        <v>759</v>
      </c>
      <c r="T179" s="56" t="s">
        <v>1974</v>
      </c>
      <c r="U179" s="56" t="s">
        <v>1974</v>
      </c>
      <c r="V179" s="56" t="s">
        <v>1975</v>
      </c>
      <c r="W179" s="58">
        <v>38972</v>
      </c>
      <c r="X179" s="59" t="s">
        <v>1976</v>
      </c>
      <c r="Y179" s="56" t="s">
        <v>1028</v>
      </c>
      <c r="Z179" s="56" t="s">
        <v>1029</v>
      </c>
      <c r="AA179" s="56" t="s">
        <v>94</v>
      </c>
      <c r="AB179" s="56" t="s">
        <v>1030</v>
      </c>
      <c r="AC179" s="56" t="s">
        <v>95</v>
      </c>
      <c r="AE179" s="56" t="s">
        <v>1031</v>
      </c>
      <c r="AF179" s="56" t="s">
        <v>1032</v>
      </c>
      <c r="AG179" s="56" t="s">
        <v>115</v>
      </c>
      <c r="AH179" s="56" t="s">
        <v>1033</v>
      </c>
      <c r="AI179" s="56" t="s">
        <v>74</v>
      </c>
      <c r="AJ179" s="56" t="s">
        <v>97</v>
      </c>
      <c r="AK179" s="56" t="s">
        <v>109</v>
      </c>
      <c r="AL179" s="56" t="s">
        <v>110</v>
      </c>
      <c r="AN179" s="56" t="s">
        <v>75</v>
      </c>
      <c r="AO179" s="56" t="s">
        <v>3</v>
      </c>
      <c r="AP179" s="60">
        <v>22.14</v>
      </c>
      <c r="AQ179" s="60">
        <v>0</v>
      </c>
      <c r="AR179" s="58">
        <v>1</v>
      </c>
      <c r="AS179" s="58">
        <v>0</v>
      </c>
      <c r="AT179" s="60">
        <v>16329.53</v>
      </c>
      <c r="AU179" s="60">
        <v>102888.98</v>
      </c>
      <c r="AV179" s="60">
        <v>22.14</v>
      </c>
      <c r="AW179" s="60">
        <v>23510.66</v>
      </c>
      <c r="AX179" s="60">
        <v>7550.76</v>
      </c>
      <c r="AY179" s="60">
        <v>8392.61</v>
      </c>
      <c r="AZ179" s="60">
        <v>85607.39</v>
      </c>
      <c r="BA179" s="60">
        <v>14028.9</v>
      </c>
      <c r="BB179" s="60">
        <v>16090.36</v>
      </c>
      <c r="BC179" s="60">
        <v>16329.53</v>
      </c>
      <c r="BD179" s="60">
        <v>102888.98</v>
      </c>
      <c r="BE179" s="60">
        <v>0</v>
      </c>
      <c r="BF179" s="60">
        <v>0</v>
      </c>
      <c r="BG179" s="60">
        <v>0</v>
      </c>
      <c r="BH179" s="60">
        <v>0</v>
      </c>
      <c r="BI179" s="60">
        <v>274399.19</v>
      </c>
      <c r="BJ179" s="61">
        <v>431</v>
      </c>
      <c r="BK179" s="2" t="s">
        <v>1805</v>
      </c>
      <c r="BL179" s="1"/>
      <c r="BM179" s="1"/>
      <c r="BN179" s="1"/>
      <c r="BO179" s="1"/>
      <c r="BP179" s="1"/>
      <c r="BQ179" s="1"/>
      <c r="BR179" s="1"/>
      <c r="BS179" s="1"/>
      <c r="BT179" s="1"/>
      <c r="BU179" s="1"/>
      <c r="BV179" s="1"/>
      <c r="BW179" s="1"/>
      <c r="BX179" s="1"/>
      <c r="BY179" s="1"/>
    </row>
    <row r="180" spans="1:77" customFormat="1" ht="15" x14ac:dyDescent="0.25">
      <c r="A180" s="56" t="s">
        <v>127</v>
      </c>
      <c r="B180" s="56" t="s">
        <v>104</v>
      </c>
      <c r="C180" s="56" t="s">
        <v>128</v>
      </c>
      <c r="G180" s="56" t="s">
        <v>129</v>
      </c>
      <c r="H180" s="56" t="s">
        <v>130</v>
      </c>
      <c r="I180" s="56" t="s">
        <v>757</v>
      </c>
      <c r="K180" s="56" t="s">
        <v>70</v>
      </c>
      <c r="L180" s="56" t="s">
        <v>131</v>
      </c>
      <c r="O180" s="56" t="s">
        <v>132</v>
      </c>
      <c r="Q180" s="56" t="s">
        <v>759</v>
      </c>
      <c r="T180" s="56" t="s">
        <v>1974</v>
      </c>
      <c r="U180" s="56" t="s">
        <v>1965</v>
      </c>
      <c r="V180" s="56" t="s">
        <v>1977</v>
      </c>
      <c r="W180" s="58">
        <v>40259</v>
      </c>
      <c r="X180" s="59" t="s">
        <v>1978</v>
      </c>
      <c r="Y180" s="56" t="s">
        <v>1979</v>
      </c>
      <c r="Z180" s="56" t="s">
        <v>1980</v>
      </c>
      <c r="AA180" s="56" t="s">
        <v>76</v>
      </c>
      <c r="AB180" s="56" t="s">
        <v>77</v>
      </c>
      <c r="AC180" s="56" t="s">
        <v>78</v>
      </c>
      <c r="AE180" s="56" t="s">
        <v>1981</v>
      </c>
      <c r="AF180" s="56" t="s">
        <v>1982</v>
      </c>
      <c r="AG180" s="56" t="s">
        <v>1983</v>
      </c>
      <c r="AH180" s="56" t="s">
        <v>1984</v>
      </c>
      <c r="AI180" s="56" t="s">
        <v>74</v>
      </c>
      <c r="AJ180" s="56" t="s">
        <v>79</v>
      </c>
      <c r="AK180" s="56" t="s">
        <v>109</v>
      </c>
      <c r="AL180" s="56" t="s">
        <v>110</v>
      </c>
      <c r="AN180" s="56" t="s">
        <v>75</v>
      </c>
      <c r="AO180" s="56" t="s">
        <v>3</v>
      </c>
      <c r="AP180" s="60">
        <v>14.89</v>
      </c>
      <c r="AQ180" s="60">
        <v>0</v>
      </c>
      <c r="AR180" s="58">
        <v>1</v>
      </c>
      <c r="AS180" s="58">
        <v>0</v>
      </c>
      <c r="AT180" s="60">
        <v>16329.53</v>
      </c>
      <c r="AU180" s="60">
        <v>102888.98</v>
      </c>
      <c r="AV180" s="60">
        <v>14.89</v>
      </c>
      <c r="AW180" s="60">
        <v>23510.66</v>
      </c>
      <c r="AX180" s="60">
        <v>7550.76</v>
      </c>
      <c r="AY180" s="60">
        <v>8392.61</v>
      </c>
      <c r="AZ180" s="60">
        <v>85607.39</v>
      </c>
      <c r="BA180" s="60">
        <v>14028.9</v>
      </c>
      <c r="BB180" s="60">
        <v>16090.36</v>
      </c>
      <c r="BC180" s="60">
        <v>16329.53</v>
      </c>
      <c r="BD180" s="60">
        <v>102888.98</v>
      </c>
      <c r="BE180" s="60">
        <v>0</v>
      </c>
      <c r="BF180" s="60">
        <v>0</v>
      </c>
      <c r="BG180" s="60">
        <v>0</v>
      </c>
      <c r="BH180" s="60">
        <v>0</v>
      </c>
      <c r="BI180" s="60">
        <v>274399.19</v>
      </c>
      <c r="BJ180" s="61">
        <v>431</v>
      </c>
      <c r="BK180" s="2" t="s">
        <v>1805</v>
      </c>
      <c r="BL180" s="1"/>
      <c r="BM180" s="1"/>
      <c r="BN180" s="1"/>
      <c r="BO180" s="1"/>
      <c r="BP180" s="1"/>
      <c r="BQ180" s="1"/>
      <c r="BR180" s="1"/>
      <c r="BS180" s="1"/>
      <c r="BT180" s="1"/>
      <c r="BU180" s="1"/>
      <c r="BV180" s="1"/>
      <c r="BW180" s="1"/>
      <c r="BX180" s="1"/>
      <c r="BY180" s="1"/>
    </row>
    <row r="181" spans="1:77" customFormat="1" ht="15" x14ac:dyDescent="0.25">
      <c r="A181" s="56" t="s">
        <v>127</v>
      </c>
      <c r="B181" s="56" t="s">
        <v>104</v>
      </c>
      <c r="C181" s="56" t="s">
        <v>128</v>
      </c>
      <c r="G181" s="56" t="s">
        <v>129</v>
      </c>
      <c r="H181" s="56" t="s">
        <v>130</v>
      </c>
      <c r="I181" s="56" t="s">
        <v>757</v>
      </c>
      <c r="K181" s="56" t="s">
        <v>70</v>
      </c>
      <c r="L181" s="56" t="s">
        <v>131</v>
      </c>
      <c r="O181" s="56" t="s">
        <v>132</v>
      </c>
      <c r="Q181" s="56" t="s">
        <v>758</v>
      </c>
      <c r="T181" s="56" t="s">
        <v>1974</v>
      </c>
      <c r="U181" s="56" t="s">
        <v>1965</v>
      </c>
      <c r="V181" s="56" t="s">
        <v>1985</v>
      </c>
      <c r="W181" s="58">
        <v>40300</v>
      </c>
      <c r="X181" s="59" t="s">
        <v>1986</v>
      </c>
      <c r="Y181" s="56" t="s">
        <v>1987</v>
      </c>
      <c r="Z181" s="56" t="s">
        <v>1988</v>
      </c>
      <c r="AA181" s="56" t="s">
        <v>76</v>
      </c>
      <c r="AB181" s="56" t="s">
        <v>102</v>
      </c>
      <c r="AC181" s="56" t="s">
        <v>103</v>
      </c>
      <c r="AE181" s="56" t="s">
        <v>1989</v>
      </c>
      <c r="AF181" s="56" t="s">
        <v>1990</v>
      </c>
      <c r="AG181" s="56" t="s">
        <v>1991</v>
      </c>
      <c r="AH181" s="56" t="s">
        <v>1992</v>
      </c>
      <c r="AI181" s="56" t="s">
        <v>81</v>
      </c>
      <c r="AJ181" s="56" t="s">
        <v>79</v>
      </c>
      <c r="AK181" s="56" t="s">
        <v>1993</v>
      </c>
      <c r="AL181" s="56" t="s">
        <v>1993</v>
      </c>
      <c r="AN181" s="56" t="s">
        <v>75</v>
      </c>
      <c r="AO181" s="56" t="s">
        <v>2</v>
      </c>
      <c r="AP181" s="60">
        <v>135.03</v>
      </c>
      <c r="AQ181" s="60">
        <v>0</v>
      </c>
      <c r="AR181" s="58">
        <v>1</v>
      </c>
      <c r="AS181" s="58">
        <v>0</v>
      </c>
      <c r="AT181" s="60">
        <v>16329.53</v>
      </c>
      <c r="AU181" s="60">
        <v>102888.98</v>
      </c>
      <c r="AV181" s="60">
        <v>100</v>
      </c>
      <c r="AW181" s="60">
        <v>23510.66</v>
      </c>
      <c r="AX181" s="60">
        <v>7550.76</v>
      </c>
      <c r="AY181" s="60">
        <v>8392.61</v>
      </c>
      <c r="AZ181" s="60">
        <v>85607.39</v>
      </c>
      <c r="BA181" s="60">
        <v>14028.9</v>
      </c>
      <c r="BB181" s="60">
        <v>16090.36</v>
      </c>
      <c r="BC181" s="60">
        <v>16329.53</v>
      </c>
      <c r="BD181" s="60">
        <v>102888.98</v>
      </c>
      <c r="BE181" s="60">
        <v>0</v>
      </c>
      <c r="BF181" s="60">
        <v>0</v>
      </c>
      <c r="BG181" s="60">
        <v>0</v>
      </c>
      <c r="BH181" s="60">
        <v>0</v>
      </c>
      <c r="BI181" s="60">
        <v>274399.19</v>
      </c>
      <c r="BJ181" s="61">
        <v>431</v>
      </c>
      <c r="BK181" s="2" t="s">
        <v>1805</v>
      </c>
      <c r="BL181" s="1"/>
      <c r="BM181" s="1"/>
      <c r="BN181" s="1"/>
      <c r="BO181" s="1"/>
      <c r="BP181" s="1"/>
      <c r="BQ181" s="1"/>
      <c r="BR181" s="1"/>
      <c r="BS181" s="1"/>
      <c r="BT181" s="1"/>
      <c r="BU181" s="1"/>
      <c r="BV181" s="1"/>
      <c r="BW181" s="1"/>
      <c r="BX181" s="1"/>
      <c r="BY181" s="1"/>
    </row>
    <row r="182" spans="1:77" customFormat="1" ht="23.25" x14ac:dyDescent="0.25">
      <c r="A182" s="56" t="s">
        <v>127</v>
      </c>
      <c r="B182" s="56" t="s">
        <v>104</v>
      </c>
      <c r="C182" s="56" t="s">
        <v>128</v>
      </c>
      <c r="G182" s="56" t="s">
        <v>129</v>
      </c>
      <c r="H182" s="56" t="s">
        <v>130</v>
      </c>
      <c r="I182" s="56" t="s">
        <v>757</v>
      </c>
      <c r="K182" s="56" t="s">
        <v>70</v>
      </c>
      <c r="L182" s="56" t="s">
        <v>131</v>
      </c>
      <c r="O182" s="56" t="s">
        <v>132</v>
      </c>
      <c r="Q182" s="56" t="s">
        <v>758</v>
      </c>
      <c r="T182" s="56" t="s">
        <v>1994</v>
      </c>
      <c r="U182" s="56" t="s">
        <v>1974</v>
      </c>
      <c r="V182" s="56" t="s">
        <v>1995</v>
      </c>
      <c r="W182" s="58">
        <v>45565</v>
      </c>
      <c r="X182" s="59" t="s">
        <v>1996</v>
      </c>
      <c r="Y182" s="56" t="s">
        <v>1997</v>
      </c>
      <c r="Z182" s="56" t="s">
        <v>1998</v>
      </c>
      <c r="AA182" s="56" t="s">
        <v>160</v>
      </c>
      <c r="AB182" s="56" t="s">
        <v>1999</v>
      </c>
      <c r="AC182" s="56" t="s">
        <v>2000</v>
      </c>
      <c r="AE182" s="56" t="s">
        <v>2001</v>
      </c>
      <c r="AF182" s="56" t="s">
        <v>2002</v>
      </c>
      <c r="AG182" s="56" t="s">
        <v>2003</v>
      </c>
      <c r="AH182" s="56" t="s">
        <v>2004</v>
      </c>
      <c r="AI182" s="56" t="s">
        <v>81</v>
      </c>
      <c r="AJ182" s="56" t="s">
        <v>79</v>
      </c>
      <c r="AK182" s="56" t="s">
        <v>109</v>
      </c>
      <c r="AL182" s="56" t="s">
        <v>110</v>
      </c>
      <c r="AN182" s="56" t="s">
        <v>75</v>
      </c>
      <c r="AO182" s="56" t="s">
        <v>2</v>
      </c>
      <c r="AP182" s="60">
        <v>2142</v>
      </c>
      <c r="AQ182" s="60">
        <v>0</v>
      </c>
      <c r="AR182" s="58">
        <v>1</v>
      </c>
      <c r="AS182" s="58">
        <v>0</v>
      </c>
      <c r="AT182" s="60">
        <v>16329.53</v>
      </c>
      <c r="AU182" s="60">
        <v>102888.98</v>
      </c>
      <c r="AV182" s="60">
        <v>1587</v>
      </c>
      <c r="AW182" s="60">
        <v>23510.66</v>
      </c>
      <c r="AX182" s="60">
        <v>7550.76</v>
      </c>
      <c r="AY182" s="60">
        <v>8392.61</v>
      </c>
      <c r="AZ182" s="60">
        <v>85607.39</v>
      </c>
      <c r="BA182" s="60">
        <v>14028.9</v>
      </c>
      <c r="BB182" s="60">
        <v>16090.36</v>
      </c>
      <c r="BC182" s="60">
        <v>16329.53</v>
      </c>
      <c r="BD182" s="60">
        <v>102888.98</v>
      </c>
      <c r="BE182" s="60">
        <v>0</v>
      </c>
      <c r="BF182" s="60">
        <v>0</v>
      </c>
      <c r="BG182" s="60">
        <v>0</v>
      </c>
      <c r="BH182" s="60">
        <v>0</v>
      </c>
      <c r="BI182" s="60">
        <v>274399.19</v>
      </c>
      <c r="BJ182" s="61">
        <v>431</v>
      </c>
      <c r="BK182" s="2" t="s">
        <v>1805</v>
      </c>
      <c r="BL182" s="1"/>
      <c r="BM182" s="1"/>
      <c r="BN182" s="1"/>
      <c r="BO182" s="1"/>
      <c r="BP182" s="1"/>
      <c r="BQ182" s="1"/>
      <c r="BR182" s="1"/>
      <c r="BS182" s="1"/>
      <c r="BT182" s="1"/>
      <c r="BU182" s="1"/>
      <c r="BV182" s="1"/>
      <c r="BW182" s="1"/>
      <c r="BX182" s="1"/>
      <c r="BY182" s="1"/>
    </row>
    <row r="183" spans="1:77" customFormat="1" ht="15" x14ac:dyDescent="0.25">
      <c r="A183" s="56" t="s">
        <v>127</v>
      </c>
      <c r="B183" s="56" t="s">
        <v>104</v>
      </c>
      <c r="C183" s="56" t="s">
        <v>128</v>
      </c>
      <c r="G183" s="56" t="s">
        <v>129</v>
      </c>
      <c r="H183" s="56" t="s">
        <v>130</v>
      </c>
      <c r="I183" s="56" t="s">
        <v>757</v>
      </c>
      <c r="K183" s="56" t="s">
        <v>70</v>
      </c>
      <c r="L183" s="56" t="s">
        <v>131</v>
      </c>
      <c r="O183" s="56" t="s">
        <v>132</v>
      </c>
      <c r="Q183" s="56" t="s">
        <v>759</v>
      </c>
      <c r="T183" s="56" t="s">
        <v>1994</v>
      </c>
      <c r="U183" s="56" t="s">
        <v>1994</v>
      </c>
      <c r="V183" s="56" t="s">
        <v>2005</v>
      </c>
      <c r="W183" s="58">
        <v>45439</v>
      </c>
      <c r="X183" s="59" t="s">
        <v>2006</v>
      </c>
      <c r="Y183" s="56" t="s">
        <v>1028</v>
      </c>
      <c r="Z183" s="56" t="s">
        <v>1029</v>
      </c>
      <c r="AA183" s="56" t="s">
        <v>94</v>
      </c>
      <c r="AB183" s="56" t="s">
        <v>1030</v>
      </c>
      <c r="AC183" s="56" t="s">
        <v>95</v>
      </c>
      <c r="AE183" s="56" t="s">
        <v>1031</v>
      </c>
      <c r="AF183" s="56" t="s">
        <v>1032</v>
      </c>
      <c r="AG183" s="56" t="s">
        <v>115</v>
      </c>
      <c r="AH183" s="56" t="s">
        <v>1033</v>
      </c>
      <c r="AI183" s="56" t="s">
        <v>74</v>
      </c>
      <c r="AJ183" s="56" t="s">
        <v>97</v>
      </c>
      <c r="AK183" s="56" t="s">
        <v>109</v>
      </c>
      <c r="AL183" s="56" t="s">
        <v>110</v>
      </c>
      <c r="AN183" s="56" t="s">
        <v>75</v>
      </c>
      <c r="AO183" s="56" t="s">
        <v>3</v>
      </c>
      <c r="AP183" s="60">
        <v>64.56</v>
      </c>
      <c r="AQ183" s="60">
        <v>0</v>
      </c>
      <c r="AR183" s="58">
        <v>1</v>
      </c>
      <c r="AS183" s="58">
        <v>0</v>
      </c>
      <c r="AT183" s="60">
        <v>16329.53</v>
      </c>
      <c r="AU183" s="60">
        <v>102888.98</v>
      </c>
      <c r="AV183" s="60">
        <v>64.56</v>
      </c>
      <c r="AW183" s="60">
        <v>23510.66</v>
      </c>
      <c r="AX183" s="60">
        <v>7550.76</v>
      </c>
      <c r="AY183" s="60">
        <v>8392.61</v>
      </c>
      <c r="AZ183" s="60">
        <v>85607.39</v>
      </c>
      <c r="BA183" s="60">
        <v>14028.9</v>
      </c>
      <c r="BB183" s="60">
        <v>16090.36</v>
      </c>
      <c r="BC183" s="60">
        <v>16329.53</v>
      </c>
      <c r="BD183" s="60">
        <v>102888.98</v>
      </c>
      <c r="BE183" s="60">
        <v>0</v>
      </c>
      <c r="BF183" s="60">
        <v>0</v>
      </c>
      <c r="BG183" s="60">
        <v>0</v>
      </c>
      <c r="BH183" s="60">
        <v>0</v>
      </c>
      <c r="BI183" s="60">
        <v>274399.19</v>
      </c>
      <c r="BJ183" s="61">
        <v>431</v>
      </c>
      <c r="BK183" s="2" t="s">
        <v>1805</v>
      </c>
      <c r="BL183" s="1"/>
      <c r="BM183" s="1"/>
      <c r="BN183" s="1"/>
      <c r="BO183" s="1"/>
      <c r="BP183" s="1"/>
      <c r="BQ183" s="1"/>
      <c r="BR183" s="1"/>
      <c r="BS183" s="1"/>
      <c r="BT183" s="1"/>
      <c r="BU183" s="1"/>
      <c r="BV183" s="1"/>
      <c r="BW183" s="1"/>
      <c r="BX183" s="1"/>
      <c r="BY183" s="1"/>
    </row>
    <row r="184" spans="1:77" customFormat="1" ht="15" x14ac:dyDescent="0.25">
      <c r="A184" s="56" t="s">
        <v>127</v>
      </c>
      <c r="B184" s="56" t="s">
        <v>104</v>
      </c>
      <c r="C184" s="56" t="s">
        <v>128</v>
      </c>
      <c r="G184" s="56" t="s">
        <v>129</v>
      </c>
      <c r="H184" s="56" t="s">
        <v>130</v>
      </c>
      <c r="I184" s="56" t="s">
        <v>757</v>
      </c>
      <c r="K184" s="56" t="s">
        <v>70</v>
      </c>
      <c r="L184" s="56" t="s">
        <v>131</v>
      </c>
      <c r="O184" s="56" t="s">
        <v>132</v>
      </c>
      <c r="Q184" s="56" t="s">
        <v>758</v>
      </c>
      <c r="T184" s="56" t="s">
        <v>1994</v>
      </c>
      <c r="U184" s="56" t="s">
        <v>1974</v>
      </c>
      <c r="V184" s="56" t="s">
        <v>2007</v>
      </c>
      <c r="W184" s="58">
        <v>42632</v>
      </c>
      <c r="X184" s="59" t="s">
        <v>2008</v>
      </c>
      <c r="Y184" s="56" t="s">
        <v>2009</v>
      </c>
      <c r="Z184" s="56" t="s">
        <v>2010</v>
      </c>
      <c r="AA184" s="56" t="s">
        <v>180</v>
      </c>
      <c r="AB184" s="56" t="s">
        <v>181</v>
      </c>
      <c r="AC184" s="56" t="s">
        <v>182</v>
      </c>
      <c r="AE184" s="56" t="s">
        <v>2011</v>
      </c>
      <c r="AF184" s="56" t="s">
        <v>2012</v>
      </c>
      <c r="AG184" s="56" t="s">
        <v>1972</v>
      </c>
      <c r="AH184" s="56" t="s">
        <v>2013</v>
      </c>
      <c r="AI184" s="56" t="s">
        <v>81</v>
      </c>
      <c r="AJ184" s="56" t="s">
        <v>183</v>
      </c>
      <c r="AK184" s="56" t="s">
        <v>2014</v>
      </c>
      <c r="AL184" s="56" t="s">
        <v>2015</v>
      </c>
      <c r="AN184" s="56" t="s">
        <v>75</v>
      </c>
      <c r="AO184" s="56" t="s">
        <v>2</v>
      </c>
      <c r="AP184" s="60">
        <v>428.08</v>
      </c>
      <c r="AQ184" s="60">
        <v>0</v>
      </c>
      <c r="AR184" s="58">
        <v>1</v>
      </c>
      <c r="AS184" s="58">
        <v>0</v>
      </c>
      <c r="AT184" s="60">
        <v>16329.53</v>
      </c>
      <c r="AU184" s="60">
        <v>102888.98</v>
      </c>
      <c r="AV184" s="60">
        <v>317.16000000000003</v>
      </c>
      <c r="AW184" s="60">
        <v>23510.66</v>
      </c>
      <c r="AX184" s="60">
        <v>7550.76</v>
      </c>
      <c r="AY184" s="60">
        <v>8392.61</v>
      </c>
      <c r="AZ184" s="60">
        <v>85607.39</v>
      </c>
      <c r="BA184" s="60">
        <v>14028.9</v>
      </c>
      <c r="BB184" s="60">
        <v>16090.36</v>
      </c>
      <c r="BC184" s="60">
        <v>16329.53</v>
      </c>
      <c r="BD184" s="60">
        <v>102888.98</v>
      </c>
      <c r="BE184" s="60">
        <v>0</v>
      </c>
      <c r="BF184" s="60">
        <v>0</v>
      </c>
      <c r="BG184" s="60">
        <v>0</v>
      </c>
      <c r="BH184" s="60">
        <v>0</v>
      </c>
      <c r="BI184" s="60">
        <v>274399.19</v>
      </c>
      <c r="BJ184" s="61">
        <v>431</v>
      </c>
      <c r="BK184" s="2" t="s">
        <v>1805</v>
      </c>
      <c r="BL184" s="1"/>
      <c r="BM184" s="1"/>
      <c r="BN184" s="1"/>
      <c r="BO184" s="1"/>
      <c r="BP184" s="1"/>
      <c r="BQ184" s="1"/>
      <c r="BR184" s="1"/>
      <c r="BS184" s="1"/>
      <c r="BT184" s="1"/>
      <c r="BU184" s="1"/>
      <c r="BV184" s="1"/>
      <c r="BW184" s="1"/>
      <c r="BX184" s="1"/>
      <c r="BY184" s="1"/>
    </row>
    <row r="185" spans="1:77" customFormat="1" ht="15" x14ac:dyDescent="0.25">
      <c r="A185" s="56" t="s">
        <v>127</v>
      </c>
      <c r="B185" s="56" t="s">
        <v>104</v>
      </c>
      <c r="C185" s="56" t="s">
        <v>128</v>
      </c>
      <c r="G185" s="56" t="s">
        <v>129</v>
      </c>
      <c r="H185" s="56" t="s">
        <v>130</v>
      </c>
      <c r="I185" s="56" t="s">
        <v>757</v>
      </c>
      <c r="K185" s="56" t="s">
        <v>70</v>
      </c>
      <c r="L185" s="56" t="s">
        <v>131</v>
      </c>
      <c r="O185" s="56" t="s">
        <v>132</v>
      </c>
      <c r="Q185" s="56" t="s">
        <v>758</v>
      </c>
      <c r="T185" s="56" t="s">
        <v>1994</v>
      </c>
      <c r="U185" s="56" t="s">
        <v>1974</v>
      </c>
      <c r="V185" s="56" t="s">
        <v>2016</v>
      </c>
      <c r="W185" s="58">
        <v>42603</v>
      </c>
      <c r="X185" s="59" t="s">
        <v>2017</v>
      </c>
      <c r="Y185" s="56" t="s">
        <v>2018</v>
      </c>
      <c r="Z185" s="56" t="s">
        <v>2019</v>
      </c>
      <c r="AA185" s="56" t="s">
        <v>105</v>
      </c>
      <c r="AB185" s="56" t="s">
        <v>841</v>
      </c>
      <c r="AC185" s="56" t="s">
        <v>113</v>
      </c>
      <c r="AE185" s="56" t="s">
        <v>2020</v>
      </c>
      <c r="AF185" s="56" t="s">
        <v>2012</v>
      </c>
      <c r="AG185" s="56" t="s">
        <v>1972</v>
      </c>
      <c r="AH185" s="56" t="s">
        <v>2021</v>
      </c>
      <c r="AI185" s="56" t="s">
        <v>81</v>
      </c>
      <c r="AJ185" s="56" t="s">
        <v>108</v>
      </c>
      <c r="AK185" s="56" t="s">
        <v>2022</v>
      </c>
      <c r="AL185" s="56" t="s">
        <v>2022</v>
      </c>
      <c r="AN185" s="56" t="s">
        <v>75</v>
      </c>
      <c r="AO185" s="56" t="s">
        <v>2</v>
      </c>
      <c r="AP185" s="60">
        <v>57.63</v>
      </c>
      <c r="AQ185" s="60">
        <v>0</v>
      </c>
      <c r="AR185" s="58">
        <v>1</v>
      </c>
      <c r="AS185" s="58">
        <v>0</v>
      </c>
      <c r="AT185" s="60">
        <v>16329.53</v>
      </c>
      <c r="AU185" s="60">
        <v>102888.98</v>
      </c>
      <c r="AV185" s="60">
        <v>42.7</v>
      </c>
      <c r="AW185" s="60">
        <v>23510.66</v>
      </c>
      <c r="AX185" s="60">
        <v>7550.76</v>
      </c>
      <c r="AY185" s="60">
        <v>8392.61</v>
      </c>
      <c r="AZ185" s="60">
        <v>85607.39</v>
      </c>
      <c r="BA185" s="60">
        <v>14028.9</v>
      </c>
      <c r="BB185" s="60">
        <v>16090.36</v>
      </c>
      <c r="BC185" s="60">
        <v>16329.53</v>
      </c>
      <c r="BD185" s="60">
        <v>102888.98</v>
      </c>
      <c r="BE185" s="60">
        <v>0</v>
      </c>
      <c r="BF185" s="60">
        <v>0</v>
      </c>
      <c r="BG185" s="60">
        <v>0</v>
      </c>
      <c r="BH185" s="60">
        <v>0</v>
      </c>
      <c r="BI185" s="60">
        <v>274399.19</v>
      </c>
      <c r="BJ185" s="61">
        <v>431</v>
      </c>
      <c r="BK185" s="2" t="s">
        <v>1805</v>
      </c>
      <c r="BL185" s="1"/>
      <c r="BM185" s="1"/>
      <c r="BN185" s="1"/>
      <c r="BO185" s="1"/>
      <c r="BP185" s="1"/>
      <c r="BQ185" s="1"/>
      <c r="BR185" s="1"/>
      <c r="BS185" s="1"/>
      <c r="BT185" s="1"/>
      <c r="BU185" s="1"/>
      <c r="BV185" s="1"/>
      <c r="BW185" s="1"/>
      <c r="BX185" s="1"/>
      <c r="BY185" s="1"/>
    </row>
    <row r="186" spans="1:77" customFormat="1" ht="15" x14ac:dyDescent="0.25">
      <c r="A186" s="56" t="s">
        <v>127</v>
      </c>
      <c r="B186" s="56" t="s">
        <v>104</v>
      </c>
      <c r="C186" s="56" t="s">
        <v>128</v>
      </c>
      <c r="G186" s="56" t="s">
        <v>129</v>
      </c>
      <c r="H186" s="56" t="s">
        <v>130</v>
      </c>
      <c r="I186" s="56" t="s">
        <v>757</v>
      </c>
      <c r="K186" s="56" t="s">
        <v>70</v>
      </c>
      <c r="L186" s="56" t="s">
        <v>131</v>
      </c>
      <c r="O186" s="56" t="s">
        <v>132</v>
      </c>
      <c r="Q186" s="56" t="s">
        <v>759</v>
      </c>
      <c r="T186" s="56" t="s">
        <v>1994</v>
      </c>
      <c r="U186" s="56" t="s">
        <v>1974</v>
      </c>
      <c r="V186" s="56" t="s">
        <v>2023</v>
      </c>
      <c r="W186" s="58">
        <v>44714</v>
      </c>
      <c r="X186" s="59" t="s">
        <v>2024</v>
      </c>
      <c r="Y186" s="56" t="s">
        <v>1371</v>
      </c>
      <c r="Z186" s="56" t="s">
        <v>1372</v>
      </c>
      <c r="AA186" s="56" t="s">
        <v>98</v>
      </c>
      <c r="AB186" s="56" t="s">
        <v>99</v>
      </c>
      <c r="AC186" s="56" t="s">
        <v>100</v>
      </c>
      <c r="AE186" s="56" t="s">
        <v>805</v>
      </c>
      <c r="AF186" s="56" t="s">
        <v>72</v>
      </c>
      <c r="AG186" s="56" t="s">
        <v>73</v>
      </c>
      <c r="AH186" s="56" t="s">
        <v>806</v>
      </c>
      <c r="AI186" s="56" t="s">
        <v>74</v>
      </c>
      <c r="AJ186" s="56" t="s">
        <v>98</v>
      </c>
      <c r="AK186" s="56" t="s">
        <v>1373</v>
      </c>
      <c r="AL186" s="56" t="s">
        <v>1373</v>
      </c>
      <c r="AN186" s="56" t="s">
        <v>75</v>
      </c>
      <c r="AO186" s="56" t="s">
        <v>3</v>
      </c>
      <c r="AP186" s="60">
        <v>1178.99</v>
      </c>
      <c r="AQ186" s="60">
        <v>0</v>
      </c>
      <c r="AR186" s="58">
        <v>1</v>
      </c>
      <c r="AS186" s="58">
        <v>0</v>
      </c>
      <c r="AT186" s="60">
        <v>16329.53</v>
      </c>
      <c r="AU186" s="60">
        <v>102888.98</v>
      </c>
      <c r="AV186" s="60">
        <v>1178.99</v>
      </c>
      <c r="AW186" s="60">
        <v>23510.66</v>
      </c>
      <c r="AX186" s="60">
        <v>7550.76</v>
      </c>
      <c r="AY186" s="60">
        <v>8392.61</v>
      </c>
      <c r="AZ186" s="60">
        <v>85607.39</v>
      </c>
      <c r="BA186" s="60">
        <v>14028.9</v>
      </c>
      <c r="BB186" s="60">
        <v>16090.36</v>
      </c>
      <c r="BC186" s="60">
        <v>16329.53</v>
      </c>
      <c r="BD186" s="60">
        <v>102888.98</v>
      </c>
      <c r="BE186" s="60">
        <v>0</v>
      </c>
      <c r="BF186" s="60">
        <v>0</v>
      </c>
      <c r="BG186" s="60">
        <v>0</v>
      </c>
      <c r="BH186" s="60">
        <v>0</v>
      </c>
      <c r="BI186" s="60">
        <v>274399.19</v>
      </c>
      <c r="BJ186" s="61">
        <v>431</v>
      </c>
      <c r="BK186" s="2" t="s">
        <v>1805</v>
      </c>
      <c r="BL186" s="1"/>
      <c r="BM186" s="1"/>
      <c r="BN186" s="1"/>
      <c r="BO186" s="1"/>
      <c r="BP186" s="1"/>
      <c r="BQ186" s="1"/>
      <c r="BR186" s="1"/>
      <c r="BS186" s="1"/>
      <c r="BT186" s="1"/>
      <c r="BU186" s="1"/>
      <c r="BV186" s="1"/>
      <c r="BW186" s="1"/>
      <c r="BX186" s="1"/>
      <c r="BY186" s="1"/>
    </row>
    <row r="187" spans="1:77" customFormat="1" ht="15" x14ac:dyDescent="0.25">
      <c r="A187" s="56" t="s">
        <v>127</v>
      </c>
      <c r="B187" s="56" t="s">
        <v>104</v>
      </c>
      <c r="C187" s="56" t="s">
        <v>128</v>
      </c>
      <c r="G187" s="56" t="s">
        <v>129</v>
      </c>
      <c r="H187" s="56" t="s">
        <v>130</v>
      </c>
      <c r="I187" s="56" t="s">
        <v>757</v>
      </c>
      <c r="K187" s="56" t="s">
        <v>70</v>
      </c>
      <c r="L187" s="56" t="s">
        <v>131</v>
      </c>
      <c r="O187" s="56" t="s">
        <v>132</v>
      </c>
      <c r="Q187" s="56" t="s">
        <v>758</v>
      </c>
      <c r="T187" s="56" t="s">
        <v>2025</v>
      </c>
      <c r="U187" s="56" t="s">
        <v>1994</v>
      </c>
      <c r="V187" s="56" t="s">
        <v>2026</v>
      </c>
      <c r="W187" s="58">
        <v>27161</v>
      </c>
      <c r="X187" s="59" t="s">
        <v>2027</v>
      </c>
      <c r="Y187" s="56" t="s">
        <v>1803</v>
      </c>
      <c r="Z187" s="56" t="s">
        <v>1804</v>
      </c>
      <c r="AA187" s="56" t="s">
        <v>119</v>
      </c>
      <c r="AB187" s="56" t="s">
        <v>1150</v>
      </c>
      <c r="AC187" s="56" t="s">
        <v>200</v>
      </c>
      <c r="AE187" s="56" t="s">
        <v>1151</v>
      </c>
      <c r="AF187" s="56" t="s">
        <v>1152</v>
      </c>
      <c r="AG187" s="56" t="s">
        <v>123</v>
      </c>
      <c r="AH187" s="56" t="s">
        <v>1153</v>
      </c>
      <c r="AI187" s="56" t="s">
        <v>81</v>
      </c>
      <c r="AJ187" s="56" t="s">
        <v>177</v>
      </c>
      <c r="AK187" s="56" t="s">
        <v>1154</v>
      </c>
      <c r="AL187" s="56" t="s">
        <v>1154</v>
      </c>
      <c r="AN187" s="56" t="s">
        <v>75</v>
      </c>
      <c r="AO187" s="56" t="s">
        <v>2</v>
      </c>
      <c r="AP187" s="60">
        <v>1133.42</v>
      </c>
      <c r="AQ187" s="60">
        <v>0</v>
      </c>
      <c r="AR187" s="58">
        <v>1</v>
      </c>
      <c r="AS187" s="58">
        <v>0</v>
      </c>
      <c r="AT187" s="60">
        <v>16329.53</v>
      </c>
      <c r="AU187" s="60">
        <v>102888.98</v>
      </c>
      <c r="AV187" s="60">
        <v>840</v>
      </c>
      <c r="AW187" s="60">
        <v>23510.66</v>
      </c>
      <c r="AX187" s="60">
        <v>7550.76</v>
      </c>
      <c r="AY187" s="60">
        <v>8392.61</v>
      </c>
      <c r="AZ187" s="60">
        <v>85607.39</v>
      </c>
      <c r="BA187" s="60">
        <v>14028.9</v>
      </c>
      <c r="BB187" s="60">
        <v>16090.36</v>
      </c>
      <c r="BC187" s="60">
        <v>16329.53</v>
      </c>
      <c r="BD187" s="60">
        <v>102888.98</v>
      </c>
      <c r="BE187" s="60">
        <v>0</v>
      </c>
      <c r="BF187" s="60">
        <v>0</v>
      </c>
      <c r="BG187" s="60">
        <v>0</v>
      </c>
      <c r="BH187" s="60">
        <v>0</v>
      </c>
      <c r="BI187" s="60">
        <v>274399.19</v>
      </c>
      <c r="BJ187" s="61">
        <v>431</v>
      </c>
      <c r="BK187" s="2" t="s">
        <v>1805</v>
      </c>
      <c r="BL187" s="1"/>
      <c r="BM187" s="1"/>
      <c r="BN187" s="1"/>
      <c r="BO187" s="1"/>
      <c r="BP187" s="1"/>
      <c r="BQ187" s="1"/>
      <c r="BR187" s="1"/>
      <c r="BS187" s="1"/>
      <c r="BT187" s="1"/>
      <c r="BU187" s="1"/>
      <c r="BV187" s="1"/>
      <c r="BW187" s="1"/>
      <c r="BX187" s="1"/>
      <c r="BY187" s="1"/>
    </row>
    <row r="188" spans="1:77" customFormat="1" ht="15" x14ac:dyDescent="0.25">
      <c r="A188" s="56" t="s">
        <v>127</v>
      </c>
      <c r="B188" s="56" t="s">
        <v>104</v>
      </c>
      <c r="C188" s="56" t="s">
        <v>128</v>
      </c>
      <c r="G188" s="56" t="s">
        <v>129</v>
      </c>
      <c r="H188" s="56" t="s">
        <v>130</v>
      </c>
      <c r="I188" s="56" t="s">
        <v>757</v>
      </c>
      <c r="K188" s="56" t="s">
        <v>70</v>
      </c>
      <c r="L188" s="56" t="s">
        <v>131</v>
      </c>
      <c r="O188" s="56" t="s">
        <v>132</v>
      </c>
      <c r="Q188" s="56" t="s">
        <v>759</v>
      </c>
      <c r="T188" s="56" t="s">
        <v>2025</v>
      </c>
      <c r="U188" s="56" t="s">
        <v>1974</v>
      </c>
      <c r="V188" s="56" t="s">
        <v>2028</v>
      </c>
      <c r="W188" s="58">
        <v>33450</v>
      </c>
      <c r="X188" s="59" t="s">
        <v>2029</v>
      </c>
      <c r="Y188" s="56" t="s">
        <v>1979</v>
      </c>
      <c r="Z188" s="56" t="s">
        <v>1980</v>
      </c>
      <c r="AA188" s="56" t="s">
        <v>76</v>
      </c>
      <c r="AB188" s="56" t="s">
        <v>77</v>
      </c>
      <c r="AC188" s="56" t="s">
        <v>78</v>
      </c>
      <c r="AE188" s="56" t="s">
        <v>1981</v>
      </c>
      <c r="AF188" s="56" t="s">
        <v>1982</v>
      </c>
      <c r="AG188" s="56" t="s">
        <v>1983</v>
      </c>
      <c r="AH188" s="56" t="s">
        <v>1984</v>
      </c>
      <c r="AI188" s="56" t="s">
        <v>74</v>
      </c>
      <c r="AJ188" s="56" t="s">
        <v>79</v>
      </c>
      <c r="AK188" s="56" t="s">
        <v>109</v>
      </c>
      <c r="AL188" s="56" t="s">
        <v>110</v>
      </c>
      <c r="AN188" s="56" t="s">
        <v>75</v>
      </c>
      <c r="AO188" s="56" t="s">
        <v>3</v>
      </c>
      <c r="AP188" s="60">
        <v>12.95</v>
      </c>
      <c r="AQ188" s="60">
        <v>0</v>
      </c>
      <c r="AR188" s="58">
        <v>1</v>
      </c>
      <c r="AS188" s="58">
        <v>0</v>
      </c>
      <c r="AT188" s="60">
        <v>16329.53</v>
      </c>
      <c r="AU188" s="60">
        <v>102888.98</v>
      </c>
      <c r="AV188" s="60">
        <v>12.95</v>
      </c>
      <c r="AW188" s="60">
        <v>23510.66</v>
      </c>
      <c r="AX188" s="60">
        <v>7550.76</v>
      </c>
      <c r="AY188" s="60">
        <v>8392.61</v>
      </c>
      <c r="AZ188" s="60">
        <v>85607.39</v>
      </c>
      <c r="BA188" s="60">
        <v>14028.9</v>
      </c>
      <c r="BB188" s="60">
        <v>16090.36</v>
      </c>
      <c r="BC188" s="60">
        <v>16329.53</v>
      </c>
      <c r="BD188" s="60">
        <v>102888.98</v>
      </c>
      <c r="BE188" s="60">
        <v>0</v>
      </c>
      <c r="BF188" s="60">
        <v>0</v>
      </c>
      <c r="BG188" s="60">
        <v>0</v>
      </c>
      <c r="BH188" s="60">
        <v>0</v>
      </c>
      <c r="BI188" s="60">
        <v>274399.19</v>
      </c>
      <c r="BJ188" s="61">
        <v>431</v>
      </c>
      <c r="BK188" s="2" t="s">
        <v>1805</v>
      </c>
      <c r="BL188" s="1"/>
      <c r="BM188" s="1"/>
      <c r="BN188" s="1"/>
      <c r="BO188" s="1"/>
      <c r="BP188" s="1"/>
      <c r="BQ188" s="1"/>
      <c r="BR188" s="1"/>
      <c r="BS188" s="1"/>
      <c r="BT188" s="1"/>
      <c r="BU188" s="1"/>
      <c r="BV188" s="1"/>
      <c r="BW188" s="1"/>
      <c r="BX188" s="1"/>
      <c r="BY188" s="1"/>
    </row>
    <row r="189" spans="1:77" customFormat="1" ht="15" x14ac:dyDescent="0.25">
      <c r="A189" s="56" t="s">
        <v>127</v>
      </c>
      <c r="B189" s="56" t="s">
        <v>104</v>
      </c>
      <c r="C189" s="56" t="s">
        <v>128</v>
      </c>
      <c r="G189" s="56" t="s">
        <v>129</v>
      </c>
      <c r="H189" s="56" t="s">
        <v>130</v>
      </c>
      <c r="I189" s="56" t="s">
        <v>757</v>
      </c>
      <c r="K189" s="56" t="s">
        <v>70</v>
      </c>
      <c r="L189" s="56" t="s">
        <v>131</v>
      </c>
      <c r="O189" s="56" t="s">
        <v>132</v>
      </c>
      <c r="Q189" s="56" t="s">
        <v>759</v>
      </c>
      <c r="T189" s="56" t="s">
        <v>2030</v>
      </c>
      <c r="U189" s="56" t="s">
        <v>1994</v>
      </c>
      <c r="V189" s="56" t="s">
        <v>2031</v>
      </c>
      <c r="W189" s="58">
        <v>19229</v>
      </c>
      <c r="X189" s="59" t="s">
        <v>2032</v>
      </c>
      <c r="Y189" s="56" t="s">
        <v>149</v>
      </c>
      <c r="Z189" s="56" t="s">
        <v>150</v>
      </c>
      <c r="AA189" s="56" t="s">
        <v>151</v>
      </c>
      <c r="AB189" s="56" t="s">
        <v>152</v>
      </c>
      <c r="AC189" s="56" t="s">
        <v>153</v>
      </c>
      <c r="AE189" s="56" t="s">
        <v>154</v>
      </c>
      <c r="AF189" s="56" t="s">
        <v>155</v>
      </c>
      <c r="AG189" s="56" t="s">
        <v>156</v>
      </c>
      <c r="AH189" s="56" t="s">
        <v>157</v>
      </c>
      <c r="AI189" s="56" t="s">
        <v>74</v>
      </c>
      <c r="AJ189" s="56" t="s">
        <v>158</v>
      </c>
      <c r="AK189" s="56" t="s">
        <v>159</v>
      </c>
      <c r="AL189" s="56" t="s">
        <v>159</v>
      </c>
      <c r="AN189" s="56" t="s">
        <v>75</v>
      </c>
      <c r="AO189" s="56" t="s">
        <v>3</v>
      </c>
      <c r="AP189" s="60">
        <v>93.37</v>
      </c>
      <c r="AQ189" s="60">
        <v>0</v>
      </c>
      <c r="AR189" s="58">
        <v>1</v>
      </c>
      <c r="AS189" s="58">
        <v>0</v>
      </c>
      <c r="AT189" s="60">
        <v>16329.53</v>
      </c>
      <c r="AU189" s="60">
        <v>102888.98</v>
      </c>
      <c r="AV189" s="60">
        <v>93.37</v>
      </c>
      <c r="AW189" s="60">
        <v>23510.66</v>
      </c>
      <c r="AX189" s="60">
        <v>7550.76</v>
      </c>
      <c r="AY189" s="60">
        <v>8392.61</v>
      </c>
      <c r="AZ189" s="60">
        <v>85607.39</v>
      </c>
      <c r="BA189" s="60">
        <v>14028.9</v>
      </c>
      <c r="BB189" s="60">
        <v>16090.36</v>
      </c>
      <c r="BC189" s="60">
        <v>16329.53</v>
      </c>
      <c r="BD189" s="60">
        <v>102888.98</v>
      </c>
      <c r="BE189" s="60">
        <v>0</v>
      </c>
      <c r="BF189" s="60">
        <v>0</v>
      </c>
      <c r="BG189" s="60">
        <v>0</v>
      </c>
      <c r="BH189" s="60">
        <v>0</v>
      </c>
      <c r="BI189" s="60">
        <v>274399.19</v>
      </c>
      <c r="BJ189" s="61">
        <v>431</v>
      </c>
      <c r="BK189" s="2" t="s">
        <v>1805</v>
      </c>
      <c r="BL189" s="1"/>
      <c r="BM189" s="1"/>
      <c r="BN189" s="1"/>
      <c r="BO189" s="1"/>
      <c r="BP189" s="1"/>
      <c r="BQ189" s="1"/>
      <c r="BR189" s="1"/>
      <c r="BS189" s="1"/>
      <c r="BT189" s="1"/>
      <c r="BU189" s="1"/>
      <c r="BV189" s="1"/>
      <c r="BW189" s="1"/>
      <c r="BX189" s="1"/>
      <c r="BY189" s="1"/>
    </row>
    <row r="190" spans="1:77" customFormat="1" ht="15" x14ac:dyDescent="0.25">
      <c r="A190" s="56" t="s">
        <v>127</v>
      </c>
      <c r="B190" s="56" t="s">
        <v>104</v>
      </c>
      <c r="C190" s="56" t="s">
        <v>128</v>
      </c>
      <c r="G190" s="56" t="s">
        <v>129</v>
      </c>
      <c r="H190" s="56" t="s">
        <v>130</v>
      </c>
      <c r="I190" s="56" t="s">
        <v>757</v>
      </c>
      <c r="K190" s="56" t="s">
        <v>70</v>
      </c>
      <c r="L190" s="56" t="s">
        <v>131</v>
      </c>
      <c r="O190" s="56" t="s">
        <v>132</v>
      </c>
      <c r="Q190" s="56" t="s">
        <v>759</v>
      </c>
      <c r="T190" s="56" t="s">
        <v>2030</v>
      </c>
      <c r="U190" s="56" t="s">
        <v>2033</v>
      </c>
      <c r="V190" s="56" t="s">
        <v>2034</v>
      </c>
      <c r="W190" s="58">
        <v>18191</v>
      </c>
      <c r="X190" s="59" t="s">
        <v>2035</v>
      </c>
      <c r="Y190" s="56" t="s">
        <v>837</v>
      </c>
      <c r="Z190" s="56" t="s">
        <v>838</v>
      </c>
      <c r="AA190" s="56" t="s">
        <v>76</v>
      </c>
      <c r="AB190" s="56" t="s">
        <v>77</v>
      </c>
      <c r="AC190" s="56" t="s">
        <v>78</v>
      </c>
      <c r="AE190" s="56" t="s">
        <v>171</v>
      </c>
      <c r="AF190" s="56" t="s">
        <v>96</v>
      </c>
      <c r="AG190" s="56" t="s">
        <v>73</v>
      </c>
      <c r="AH190" s="56" t="s">
        <v>172</v>
      </c>
      <c r="AI190" s="56" t="s">
        <v>74</v>
      </c>
      <c r="AJ190" s="56" t="s">
        <v>79</v>
      </c>
      <c r="AK190" s="56" t="s">
        <v>170</v>
      </c>
      <c r="AL190" s="56" t="s">
        <v>170</v>
      </c>
      <c r="AN190" s="56" t="s">
        <v>75</v>
      </c>
      <c r="AO190" s="56" t="s">
        <v>3</v>
      </c>
      <c r="AP190" s="60">
        <v>158.13999999999999</v>
      </c>
      <c r="AQ190" s="60">
        <v>0</v>
      </c>
      <c r="AR190" s="58">
        <v>1</v>
      </c>
      <c r="AS190" s="58">
        <v>0</v>
      </c>
      <c r="AT190" s="60">
        <v>16329.53</v>
      </c>
      <c r="AU190" s="60">
        <v>102888.98</v>
      </c>
      <c r="AV190" s="60">
        <v>158.13999999999999</v>
      </c>
      <c r="AW190" s="60">
        <v>23510.66</v>
      </c>
      <c r="AX190" s="60">
        <v>7550.76</v>
      </c>
      <c r="AY190" s="60">
        <v>8392.61</v>
      </c>
      <c r="AZ190" s="60">
        <v>85607.39</v>
      </c>
      <c r="BA190" s="60">
        <v>14028.9</v>
      </c>
      <c r="BB190" s="60">
        <v>16090.36</v>
      </c>
      <c r="BC190" s="60">
        <v>16329.53</v>
      </c>
      <c r="BD190" s="60">
        <v>102888.98</v>
      </c>
      <c r="BE190" s="60">
        <v>0</v>
      </c>
      <c r="BF190" s="60">
        <v>0</v>
      </c>
      <c r="BG190" s="60">
        <v>0</v>
      </c>
      <c r="BH190" s="60">
        <v>0</v>
      </c>
      <c r="BI190" s="60">
        <v>274399.19</v>
      </c>
      <c r="BJ190" s="61">
        <v>431</v>
      </c>
      <c r="BK190" s="2" t="s">
        <v>1805</v>
      </c>
      <c r="BL190" s="1"/>
      <c r="BM190" s="1"/>
      <c r="BN190" s="1"/>
      <c r="BO190" s="1"/>
      <c r="BP190" s="1"/>
      <c r="BQ190" s="1"/>
      <c r="BR190" s="1"/>
      <c r="BS190" s="1"/>
      <c r="BT190" s="1"/>
      <c r="BU190" s="1"/>
      <c r="BV190" s="1"/>
      <c r="BW190" s="1"/>
      <c r="BX190" s="1"/>
      <c r="BY190" s="1"/>
    </row>
    <row r="191" spans="1:77" customFormat="1" ht="15" x14ac:dyDescent="0.25">
      <c r="A191" s="56" t="s">
        <v>127</v>
      </c>
      <c r="B191" s="56" t="s">
        <v>104</v>
      </c>
      <c r="C191" s="56" t="s">
        <v>128</v>
      </c>
      <c r="G191" s="56" t="s">
        <v>129</v>
      </c>
      <c r="H191" s="56" t="s">
        <v>130</v>
      </c>
      <c r="I191" s="56" t="s">
        <v>757</v>
      </c>
      <c r="K191" s="56" t="s">
        <v>70</v>
      </c>
      <c r="L191" s="56" t="s">
        <v>131</v>
      </c>
      <c r="O191" s="56" t="s">
        <v>132</v>
      </c>
      <c r="Q191" s="56" t="s">
        <v>759</v>
      </c>
      <c r="T191" s="56" t="s">
        <v>2030</v>
      </c>
      <c r="U191" s="56" t="s">
        <v>2033</v>
      </c>
      <c r="V191" s="56" t="s">
        <v>2036</v>
      </c>
      <c r="W191" s="58">
        <v>17698</v>
      </c>
      <c r="X191" s="59" t="s">
        <v>2037</v>
      </c>
      <c r="Y191" s="56" t="s">
        <v>2038</v>
      </c>
      <c r="Z191" s="56" t="s">
        <v>2039</v>
      </c>
      <c r="AA191" s="56" t="s">
        <v>119</v>
      </c>
      <c r="AB191" s="56" t="s">
        <v>1380</v>
      </c>
      <c r="AC191" s="56" t="s">
        <v>187</v>
      </c>
      <c r="AE191" s="56" t="s">
        <v>2040</v>
      </c>
      <c r="AF191" s="56" t="s">
        <v>114</v>
      </c>
      <c r="AG191" s="56" t="s">
        <v>115</v>
      </c>
      <c r="AH191" s="56" t="s">
        <v>2041</v>
      </c>
      <c r="AI191" s="56" t="s">
        <v>74</v>
      </c>
      <c r="AJ191" s="56" t="s">
        <v>79</v>
      </c>
      <c r="AK191" s="56" t="s">
        <v>2042</v>
      </c>
      <c r="AL191" s="56" t="s">
        <v>2042</v>
      </c>
      <c r="AN191" s="56" t="s">
        <v>75</v>
      </c>
      <c r="AO191" s="56" t="s">
        <v>3</v>
      </c>
      <c r="AP191" s="60">
        <v>103.42</v>
      </c>
      <c r="AQ191" s="60">
        <v>0</v>
      </c>
      <c r="AR191" s="58">
        <v>1</v>
      </c>
      <c r="AS191" s="58">
        <v>0</v>
      </c>
      <c r="AT191" s="60">
        <v>16329.53</v>
      </c>
      <c r="AU191" s="60">
        <v>102888.98</v>
      </c>
      <c r="AV191" s="60">
        <v>103.42</v>
      </c>
      <c r="AW191" s="60">
        <v>23510.66</v>
      </c>
      <c r="AX191" s="60">
        <v>7550.76</v>
      </c>
      <c r="AY191" s="60">
        <v>8392.61</v>
      </c>
      <c r="AZ191" s="60">
        <v>85607.39</v>
      </c>
      <c r="BA191" s="60">
        <v>14028.9</v>
      </c>
      <c r="BB191" s="60">
        <v>16090.36</v>
      </c>
      <c r="BC191" s="60">
        <v>16329.53</v>
      </c>
      <c r="BD191" s="60">
        <v>102888.98</v>
      </c>
      <c r="BE191" s="60">
        <v>0</v>
      </c>
      <c r="BF191" s="60">
        <v>0</v>
      </c>
      <c r="BG191" s="60">
        <v>0</v>
      </c>
      <c r="BH191" s="60">
        <v>0</v>
      </c>
      <c r="BI191" s="60">
        <v>274399.19</v>
      </c>
      <c r="BJ191" s="61">
        <v>431</v>
      </c>
      <c r="BK191" s="2" t="s">
        <v>1805</v>
      </c>
      <c r="BL191" s="1"/>
      <c r="BM191" s="1"/>
      <c r="BN191" s="1"/>
      <c r="BO191" s="1"/>
      <c r="BP191" s="1"/>
      <c r="BQ191" s="1"/>
      <c r="BR191" s="1"/>
      <c r="BS191" s="1"/>
      <c r="BT191" s="1"/>
      <c r="BU191" s="1"/>
      <c r="BV191" s="1"/>
      <c r="BW191" s="1"/>
      <c r="BX191" s="1"/>
      <c r="BY191" s="1"/>
    </row>
    <row r="192" spans="1:77" customFormat="1" ht="23.25" x14ac:dyDescent="0.25">
      <c r="A192" s="56" t="s">
        <v>127</v>
      </c>
      <c r="B192" s="56" t="s">
        <v>104</v>
      </c>
      <c r="C192" s="56" t="s">
        <v>128</v>
      </c>
      <c r="G192" s="56" t="s">
        <v>129</v>
      </c>
      <c r="H192" s="56" t="s">
        <v>130</v>
      </c>
      <c r="I192" s="56" t="s">
        <v>757</v>
      </c>
      <c r="K192" s="56" t="s">
        <v>70</v>
      </c>
      <c r="L192" s="56" t="s">
        <v>131</v>
      </c>
      <c r="O192" s="56" t="s">
        <v>132</v>
      </c>
      <c r="Q192" s="56" t="s">
        <v>759</v>
      </c>
      <c r="T192" s="56" t="s">
        <v>2030</v>
      </c>
      <c r="U192" s="56" t="s">
        <v>2033</v>
      </c>
      <c r="V192" s="56" t="s">
        <v>112</v>
      </c>
      <c r="W192" s="58">
        <v>20315</v>
      </c>
      <c r="X192" s="59" t="s">
        <v>2043</v>
      </c>
      <c r="Y192" s="56" t="s">
        <v>140</v>
      </c>
      <c r="Z192" s="56" t="s">
        <v>141</v>
      </c>
      <c r="AA192" s="56" t="s">
        <v>142</v>
      </c>
      <c r="AB192" s="56" t="s">
        <v>143</v>
      </c>
      <c r="AC192" s="56" t="s">
        <v>144</v>
      </c>
      <c r="AE192" s="56" t="s">
        <v>145</v>
      </c>
      <c r="AF192" s="56" t="s">
        <v>114</v>
      </c>
      <c r="AG192" s="56" t="s">
        <v>115</v>
      </c>
      <c r="AH192" s="56" t="s">
        <v>146</v>
      </c>
      <c r="AI192" s="56" t="s">
        <v>74</v>
      </c>
      <c r="AJ192" s="56" t="s">
        <v>147</v>
      </c>
      <c r="AK192" s="56" t="s">
        <v>148</v>
      </c>
      <c r="AL192" s="56" t="s">
        <v>148</v>
      </c>
      <c r="AN192" s="56" t="s">
        <v>75</v>
      </c>
      <c r="AO192" s="56" t="s">
        <v>3</v>
      </c>
      <c r="AP192" s="60">
        <v>2.0699999999999998</v>
      </c>
      <c r="AQ192" s="60">
        <v>0</v>
      </c>
      <c r="AR192" s="58">
        <v>1</v>
      </c>
      <c r="AS192" s="58">
        <v>0</v>
      </c>
      <c r="AT192" s="60">
        <v>16329.53</v>
      </c>
      <c r="AU192" s="60">
        <v>102888.98</v>
      </c>
      <c r="AV192" s="60">
        <v>2.0699999999999998</v>
      </c>
      <c r="AW192" s="60">
        <v>23510.66</v>
      </c>
      <c r="AX192" s="60">
        <v>7550.76</v>
      </c>
      <c r="AY192" s="60">
        <v>8392.61</v>
      </c>
      <c r="AZ192" s="60">
        <v>85607.39</v>
      </c>
      <c r="BA192" s="60">
        <v>14028.9</v>
      </c>
      <c r="BB192" s="60">
        <v>16090.36</v>
      </c>
      <c r="BC192" s="60">
        <v>16329.53</v>
      </c>
      <c r="BD192" s="60">
        <v>102888.98</v>
      </c>
      <c r="BE192" s="60">
        <v>0</v>
      </c>
      <c r="BF192" s="60">
        <v>0</v>
      </c>
      <c r="BG192" s="60">
        <v>0</v>
      </c>
      <c r="BH192" s="60">
        <v>0</v>
      </c>
      <c r="BI192" s="60">
        <v>274399.19</v>
      </c>
      <c r="BJ192" s="61">
        <v>431</v>
      </c>
      <c r="BK192" s="2" t="s">
        <v>1805</v>
      </c>
      <c r="BL192" s="1"/>
      <c r="BM192" s="1"/>
      <c r="BN192" s="1"/>
      <c r="BO192" s="1"/>
      <c r="BP192" s="1"/>
      <c r="BQ192" s="1"/>
      <c r="BR192" s="1"/>
      <c r="BS192" s="1"/>
      <c r="BT192" s="1"/>
      <c r="BU192" s="1"/>
      <c r="BV192" s="1"/>
      <c r="BW192" s="1"/>
      <c r="BX192" s="1"/>
      <c r="BY192" s="1"/>
    </row>
    <row r="193" spans="1:77" customFormat="1" ht="15" x14ac:dyDescent="0.25">
      <c r="A193" s="56" t="s">
        <v>127</v>
      </c>
      <c r="B193" s="56" t="s">
        <v>104</v>
      </c>
      <c r="C193" s="56" t="s">
        <v>128</v>
      </c>
      <c r="G193" s="56" t="s">
        <v>129</v>
      </c>
      <c r="H193" s="56" t="s">
        <v>130</v>
      </c>
      <c r="I193" s="56" t="s">
        <v>757</v>
      </c>
      <c r="K193" s="56" t="s">
        <v>70</v>
      </c>
      <c r="L193" s="56" t="s">
        <v>131</v>
      </c>
      <c r="O193" s="56" t="s">
        <v>132</v>
      </c>
      <c r="Q193" s="56" t="s">
        <v>759</v>
      </c>
      <c r="T193" s="56" t="s">
        <v>2044</v>
      </c>
      <c r="U193" s="56" t="s">
        <v>2030</v>
      </c>
      <c r="V193" s="56" t="s">
        <v>789</v>
      </c>
      <c r="W193" s="58">
        <v>35409</v>
      </c>
      <c r="X193" s="59" t="s">
        <v>2045</v>
      </c>
      <c r="Y193" s="56" t="s">
        <v>790</v>
      </c>
      <c r="Z193" s="56" t="s">
        <v>791</v>
      </c>
      <c r="AA193" s="56" t="s">
        <v>119</v>
      </c>
      <c r="AB193" s="56" t="s">
        <v>173</v>
      </c>
      <c r="AC193" s="56" t="s">
        <v>174</v>
      </c>
      <c r="AE193" s="56" t="s">
        <v>792</v>
      </c>
      <c r="AF193" s="56" t="s">
        <v>114</v>
      </c>
      <c r="AG193" s="56" t="s">
        <v>115</v>
      </c>
      <c r="AH193" s="56" t="s">
        <v>793</v>
      </c>
      <c r="AI193" s="56" t="s">
        <v>74</v>
      </c>
      <c r="AJ193" s="56" t="s">
        <v>79</v>
      </c>
      <c r="AK193" s="56" t="s">
        <v>794</v>
      </c>
      <c r="AL193" s="56" t="s">
        <v>794</v>
      </c>
      <c r="AN193" s="56" t="s">
        <v>75</v>
      </c>
      <c r="AO193" s="56" t="s">
        <v>3</v>
      </c>
      <c r="AP193" s="60">
        <v>72.209999999999994</v>
      </c>
      <c r="AQ193" s="60">
        <v>0</v>
      </c>
      <c r="AR193" s="58">
        <v>1</v>
      </c>
      <c r="AS193" s="58">
        <v>0</v>
      </c>
      <c r="AT193" s="60">
        <v>16329.53</v>
      </c>
      <c r="AU193" s="60">
        <v>102888.98</v>
      </c>
      <c r="AV193" s="60">
        <v>72.209999999999994</v>
      </c>
      <c r="AW193" s="60">
        <v>23510.66</v>
      </c>
      <c r="AX193" s="60">
        <v>7550.76</v>
      </c>
      <c r="AY193" s="60">
        <v>8392.61</v>
      </c>
      <c r="AZ193" s="60">
        <v>85607.39</v>
      </c>
      <c r="BA193" s="60">
        <v>14028.9</v>
      </c>
      <c r="BB193" s="60">
        <v>16090.36</v>
      </c>
      <c r="BC193" s="60">
        <v>16329.53</v>
      </c>
      <c r="BD193" s="60">
        <v>102888.98</v>
      </c>
      <c r="BE193" s="60">
        <v>0</v>
      </c>
      <c r="BF193" s="60">
        <v>0</v>
      </c>
      <c r="BG193" s="60">
        <v>0</v>
      </c>
      <c r="BH193" s="60">
        <v>0</v>
      </c>
      <c r="BI193" s="60">
        <v>274399.19</v>
      </c>
      <c r="BJ193" s="61">
        <v>431</v>
      </c>
      <c r="BK193" s="2" t="s">
        <v>1805</v>
      </c>
      <c r="BL193" s="1"/>
      <c r="BM193" s="1"/>
      <c r="BN193" s="1"/>
      <c r="BO193" s="1"/>
      <c r="BP193" s="1"/>
      <c r="BQ193" s="1"/>
      <c r="BR193" s="1"/>
      <c r="BS193" s="1"/>
      <c r="BT193" s="1"/>
      <c r="BU193" s="1"/>
      <c r="BV193" s="1"/>
      <c r="BW193" s="1"/>
      <c r="BX193" s="1"/>
      <c r="BY193" s="1"/>
    </row>
    <row r="194" spans="1:77" customFormat="1" ht="23.25" x14ac:dyDescent="0.25">
      <c r="A194" s="56" t="s">
        <v>127</v>
      </c>
      <c r="B194" s="56" t="s">
        <v>104</v>
      </c>
      <c r="C194" s="56" t="s">
        <v>128</v>
      </c>
      <c r="G194" s="56" t="s">
        <v>129</v>
      </c>
      <c r="H194" s="56" t="s">
        <v>130</v>
      </c>
      <c r="I194" s="56" t="s">
        <v>757</v>
      </c>
      <c r="K194" s="56" t="s">
        <v>70</v>
      </c>
      <c r="L194" s="56" t="s">
        <v>131</v>
      </c>
      <c r="O194" s="56" t="s">
        <v>132</v>
      </c>
      <c r="Q194" s="56" t="s">
        <v>758</v>
      </c>
      <c r="T194" s="56" t="s">
        <v>2044</v>
      </c>
      <c r="U194" s="56" t="s">
        <v>2030</v>
      </c>
      <c r="V194" s="56" t="s">
        <v>2046</v>
      </c>
      <c r="W194" s="58">
        <v>33059</v>
      </c>
      <c r="X194" s="59" t="s">
        <v>2047</v>
      </c>
      <c r="Y194" s="56" t="s">
        <v>1508</v>
      </c>
      <c r="Z194" s="56" t="s">
        <v>1509</v>
      </c>
      <c r="AA194" s="56" t="s">
        <v>160</v>
      </c>
      <c r="AB194" s="56" t="s">
        <v>1510</v>
      </c>
      <c r="AC194" s="56" t="s">
        <v>161</v>
      </c>
      <c r="AE194" s="56" t="s">
        <v>1511</v>
      </c>
      <c r="AF194" s="56" t="s">
        <v>1512</v>
      </c>
      <c r="AG194" s="56" t="s">
        <v>135</v>
      </c>
      <c r="AH194" s="56" t="s">
        <v>1513</v>
      </c>
      <c r="AI194" s="56" t="s">
        <v>81</v>
      </c>
      <c r="AJ194" s="56" t="s">
        <v>79</v>
      </c>
      <c r="AK194" s="56" t="s">
        <v>109</v>
      </c>
      <c r="AL194" s="56" t="s">
        <v>110</v>
      </c>
      <c r="AN194" s="56" t="s">
        <v>75</v>
      </c>
      <c r="AO194" s="56" t="s">
        <v>2</v>
      </c>
      <c r="AP194" s="60">
        <v>300.66000000000003</v>
      </c>
      <c r="AQ194" s="60">
        <v>0</v>
      </c>
      <c r="AR194" s="58">
        <v>1</v>
      </c>
      <c r="AS194" s="58">
        <v>0</v>
      </c>
      <c r="AT194" s="60">
        <v>16329.53</v>
      </c>
      <c r="AU194" s="60">
        <v>102888.98</v>
      </c>
      <c r="AV194" s="60">
        <v>224</v>
      </c>
      <c r="AW194" s="60">
        <v>23510.66</v>
      </c>
      <c r="AX194" s="60">
        <v>7550.76</v>
      </c>
      <c r="AY194" s="60">
        <v>8392.61</v>
      </c>
      <c r="AZ194" s="60">
        <v>85607.39</v>
      </c>
      <c r="BA194" s="60">
        <v>14028.9</v>
      </c>
      <c r="BB194" s="60">
        <v>16090.36</v>
      </c>
      <c r="BC194" s="60">
        <v>16329.53</v>
      </c>
      <c r="BD194" s="60">
        <v>102888.98</v>
      </c>
      <c r="BE194" s="60">
        <v>0</v>
      </c>
      <c r="BF194" s="60">
        <v>0</v>
      </c>
      <c r="BG194" s="60">
        <v>0</v>
      </c>
      <c r="BH194" s="60">
        <v>0</v>
      </c>
      <c r="BI194" s="60">
        <v>274399.19</v>
      </c>
      <c r="BJ194" s="61">
        <v>431</v>
      </c>
      <c r="BK194" s="2" t="s">
        <v>1805</v>
      </c>
      <c r="BL194" s="1"/>
      <c r="BM194" s="1"/>
      <c r="BN194" s="1"/>
      <c r="BO194" s="1"/>
      <c r="BP194" s="1"/>
      <c r="BQ194" s="1"/>
      <c r="BR194" s="1"/>
      <c r="BS194" s="1"/>
      <c r="BT194" s="1"/>
      <c r="BU194" s="1"/>
      <c r="BV194" s="1"/>
      <c r="BW194" s="1"/>
      <c r="BX194" s="1"/>
      <c r="BY194" s="1"/>
    </row>
    <row r="195" spans="1:77" customFormat="1" ht="15" x14ac:dyDescent="0.25">
      <c r="A195" s="56" t="s">
        <v>127</v>
      </c>
      <c r="B195" s="56" t="s">
        <v>104</v>
      </c>
      <c r="C195" s="56" t="s">
        <v>128</v>
      </c>
      <c r="G195" s="56" t="s">
        <v>129</v>
      </c>
      <c r="H195" s="56" t="s">
        <v>130</v>
      </c>
      <c r="I195" s="56" t="s">
        <v>757</v>
      </c>
      <c r="K195" s="56" t="s">
        <v>70</v>
      </c>
      <c r="L195" s="56" t="s">
        <v>131</v>
      </c>
      <c r="O195" s="56" t="s">
        <v>132</v>
      </c>
      <c r="Q195" s="56" t="s">
        <v>759</v>
      </c>
      <c r="T195" s="56" t="s">
        <v>2048</v>
      </c>
      <c r="U195" s="56" t="s">
        <v>2044</v>
      </c>
      <c r="V195" s="56" t="s">
        <v>1602</v>
      </c>
      <c r="W195" s="58">
        <v>40620</v>
      </c>
      <c r="X195" s="59" t="s">
        <v>2049</v>
      </c>
      <c r="Y195" s="56" t="s">
        <v>1604</v>
      </c>
      <c r="Z195" s="56" t="s">
        <v>1605</v>
      </c>
      <c r="AA195" s="56" t="s">
        <v>76</v>
      </c>
      <c r="AB195" s="56" t="s">
        <v>102</v>
      </c>
      <c r="AC195" s="56" t="s">
        <v>103</v>
      </c>
      <c r="AE195" s="56" t="s">
        <v>1606</v>
      </c>
      <c r="AF195" s="56" t="s">
        <v>1607</v>
      </c>
      <c r="AG195" s="56" t="s">
        <v>115</v>
      </c>
      <c r="AH195" s="56" t="s">
        <v>1608</v>
      </c>
      <c r="AI195" s="56" t="s">
        <v>74</v>
      </c>
      <c r="AJ195" s="56" t="s">
        <v>79</v>
      </c>
      <c r="AK195" s="56" t="s">
        <v>109</v>
      </c>
      <c r="AL195" s="56" t="s">
        <v>110</v>
      </c>
      <c r="AN195" s="56" t="s">
        <v>75</v>
      </c>
      <c r="AO195" s="56" t="s">
        <v>3</v>
      </c>
      <c r="AP195" s="60">
        <v>48.19</v>
      </c>
      <c r="AQ195" s="60">
        <v>0</v>
      </c>
      <c r="AR195" s="58">
        <v>1</v>
      </c>
      <c r="AS195" s="58">
        <v>0</v>
      </c>
      <c r="AT195" s="60">
        <v>16329.53</v>
      </c>
      <c r="AU195" s="60">
        <v>102888.98</v>
      </c>
      <c r="AV195" s="60">
        <v>48.19</v>
      </c>
      <c r="AW195" s="60">
        <v>23510.66</v>
      </c>
      <c r="AX195" s="60">
        <v>7550.76</v>
      </c>
      <c r="AY195" s="60">
        <v>8392.61</v>
      </c>
      <c r="AZ195" s="60">
        <v>85607.39</v>
      </c>
      <c r="BA195" s="60">
        <v>14028.9</v>
      </c>
      <c r="BB195" s="60">
        <v>16090.36</v>
      </c>
      <c r="BC195" s="60">
        <v>16329.53</v>
      </c>
      <c r="BD195" s="60">
        <v>102888.98</v>
      </c>
      <c r="BE195" s="60">
        <v>0</v>
      </c>
      <c r="BF195" s="60">
        <v>0</v>
      </c>
      <c r="BG195" s="60">
        <v>0</v>
      </c>
      <c r="BH195" s="60">
        <v>0</v>
      </c>
      <c r="BI195" s="60">
        <v>274399.19</v>
      </c>
      <c r="BJ195" s="61">
        <v>431</v>
      </c>
      <c r="BK195" s="2" t="s">
        <v>1805</v>
      </c>
      <c r="BL195" s="1"/>
      <c r="BM195" s="1"/>
      <c r="BN195" s="1"/>
      <c r="BO195" s="1"/>
      <c r="BP195" s="1"/>
      <c r="BQ195" s="1"/>
      <c r="BR195" s="1"/>
      <c r="BS195" s="1"/>
      <c r="BT195" s="1"/>
      <c r="BU195" s="1"/>
      <c r="BV195" s="1"/>
      <c r="BW195" s="1"/>
      <c r="BX195" s="1"/>
      <c r="BY195" s="1"/>
    </row>
    <row r="196" spans="1:77" customFormat="1" ht="15" x14ac:dyDescent="0.25">
      <c r="A196" s="56" t="s">
        <v>127</v>
      </c>
      <c r="B196" s="56" t="s">
        <v>104</v>
      </c>
      <c r="C196" s="56" t="s">
        <v>128</v>
      </c>
      <c r="G196" s="56" t="s">
        <v>129</v>
      </c>
      <c r="H196" s="56" t="s">
        <v>130</v>
      </c>
      <c r="I196" s="56" t="s">
        <v>757</v>
      </c>
      <c r="K196" s="56" t="s">
        <v>70</v>
      </c>
      <c r="L196" s="56" t="s">
        <v>131</v>
      </c>
      <c r="O196" s="56" t="s">
        <v>132</v>
      </c>
      <c r="Q196" s="56" t="s">
        <v>758</v>
      </c>
      <c r="T196" s="56" t="s">
        <v>2048</v>
      </c>
      <c r="U196" s="56" t="s">
        <v>2048</v>
      </c>
      <c r="V196" s="56" t="s">
        <v>2050</v>
      </c>
      <c r="W196" s="58">
        <v>43247</v>
      </c>
      <c r="X196" s="59" t="s">
        <v>2051</v>
      </c>
      <c r="Y196" s="56" t="s">
        <v>1803</v>
      </c>
      <c r="Z196" s="56" t="s">
        <v>2052</v>
      </c>
      <c r="AA196" s="56" t="s">
        <v>119</v>
      </c>
      <c r="AB196" s="56" t="s">
        <v>1150</v>
      </c>
      <c r="AC196" s="56" t="s">
        <v>200</v>
      </c>
      <c r="AE196" s="56" t="s">
        <v>1151</v>
      </c>
      <c r="AF196" s="56" t="s">
        <v>1152</v>
      </c>
      <c r="AG196" s="56" t="s">
        <v>123</v>
      </c>
      <c r="AH196" s="56" t="s">
        <v>1153</v>
      </c>
      <c r="AI196" s="56" t="s">
        <v>81</v>
      </c>
      <c r="AJ196" s="56" t="s">
        <v>177</v>
      </c>
      <c r="AK196" s="56" t="s">
        <v>1154</v>
      </c>
      <c r="AL196" s="56" t="s">
        <v>1154</v>
      </c>
      <c r="AN196" s="56" t="s">
        <v>75</v>
      </c>
      <c r="AO196" s="56" t="s">
        <v>2</v>
      </c>
      <c r="AP196" s="60">
        <v>519.78</v>
      </c>
      <c r="AQ196" s="60">
        <v>0</v>
      </c>
      <c r="AR196" s="58">
        <v>1</v>
      </c>
      <c r="AS196" s="58">
        <v>0</v>
      </c>
      <c r="AT196" s="60">
        <v>16329.53</v>
      </c>
      <c r="AU196" s="60">
        <v>102888.98</v>
      </c>
      <c r="AV196" s="60">
        <v>388.47</v>
      </c>
      <c r="AW196" s="60">
        <v>23510.66</v>
      </c>
      <c r="AX196" s="60">
        <v>7550.76</v>
      </c>
      <c r="AY196" s="60">
        <v>8392.61</v>
      </c>
      <c r="AZ196" s="60">
        <v>85607.39</v>
      </c>
      <c r="BA196" s="60">
        <v>14028.9</v>
      </c>
      <c r="BB196" s="60">
        <v>16090.36</v>
      </c>
      <c r="BC196" s="60">
        <v>16329.53</v>
      </c>
      <c r="BD196" s="60">
        <v>102888.98</v>
      </c>
      <c r="BE196" s="60">
        <v>0</v>
      </c>
      <c r="BF196" s="60">
        <v>0</v>
      </c>
      <c r="BG196" s="60">
        <v>0</v>
      </c>
      <c r="BH196" s="60">
        <v>0</v>
      </c>
      <c r="BI196" s="60">
        <v>274399.19</v>
      </c>
      <c r="BJ196" s="61">
        <v>431</v>
      </c>
      <c r="BK196" s="2" t="s">
        <v>1805</v>
      </c>
      <c r="BL196" s="1"/>
      <c r="BM196" s="1"/>
      <c r="BN196" s="1"/>
      <c r="BO196" s="1"/>
      <c r="BP196" s="1"/>
      <c r="BQ196" s="1"/>
      <c r="BR196" s="1"/>
      <c r="BS196" s="1"/>
      <c r="BT196" s="1"/>
      <c r="BU196" s="1"/>
      <c r="BV196" s="1"/>
      <c r="BW196" s="1"/>
      <c r="BX196" s="1"/>
      <c r="BY196" s="1"/>
    </row>
    <row r="197" spans="1:77" customFormat="1" ht="15" x14ac:dyDescent="0.25">
      <c r="A197" s="56" t="s">
        <v>127</v>
      </c>
      <c r="B197" s="56" t="s">
        <v>104</v>
      </c>
      <c r="C197" s="56" t="s">
        <v>128</v>
      </c>
      <c r="G197" s="56" t="s">
        <v>129</v>
      </c>
      <c r="H197" s="56" t="s">
        <v>130</v>
      </c>
      <c r="I197" s="56" t="s">
        <v>757</v>
      </c>
      <c r="K197" s="56" t="s">
        <v>70</v>
      </c>
      <c r="L197" s="56" t="s">
        <v>131</v>
      </c>
      <c r="O197" s="56" t="s">
        <v>132</v>
      </c>
      <c r="Q197" s="56" t="s">
        <v>758</v>
      </c>
      <c r="T197" s="56" t="s">
        <v>2053</v>
      </c>
      <c r="U197" s="56" t="s">
        <v>2053</v>
      </c>
      <c r="V197" s="56" t="s">
        <v>2054</v>
      </c>
      <c r="W197" s="58">
        <v>46579</v>
      </c>
      <c r="X197" s="59" t="s">
        <v>2055</v>
      </c>
      <c r="Y197" s="56" t="s">
        <v>1371</v>
      </c>
      <c r="Z197" s="56" t="s">
        <v>1483</v>
      </c>
      <c r="AA197" s="56" t="s">
        <v>98</v>
      </c>
      <c r="AB197" s="56" t="s">
        <v>99</v>
      </c>
      <c r="AC197" s="56" t="s">
        <v>100</v>
      </c>
      <c r="AE197" s="56" t="s">
        <v>1484</v>
      </c>
      <c r="AF197" s="56" t="s">
        <v>1485</v>
      </c>
      <c r="AG197" s="56" t="s">
        <v>1486</v>
      </c>
      <c r="AH197" s="56" t="s">
        <v>1487</v>
      </c>
      <c r="AI197" s="56" t="s">
        <v>81</v>
      </c>
      <c r="AJ197" s="56" t="s">
        <v>98</v>
      </c>
      <c r="AK197" s="56" t="s">
        <v>1373</v>
      </c>
      <c r="AL197" s="56" t="s">
        <v>1373</v>
      </c>
      <c r="AN197" s="56" t="s">
        <v>75</v>
      </c>
      <c r="AO197" s="56" t="s">
        <v>2</v>
      </c>
      <c r="AP197" s="60">
        <v>38.770000000000003</v>
      </c>
      <c r="AQ197" s="60">
        <v>0</v>
      </c>
      <c r="AR197" s="58">
        <v>1</v>
      </c>
      <c r="AS197" s="58">
        <v>0</v>
      </c>
      <c r="AT197" s="60">
        <v>16329.53</v>
      </c>
      <c r="AU197" s="60">
        <v>102888.98</v>
      </c>
      <c r="AV197" s="60">
        <v>29</v>
      </c>
      <c r="AW197" s="60">
        <v>23510.66</v>
      </c>
      <c r="AX197" s="60">
        <v>7550.76</v>
      </c>
      <c r="AY197" s="60">
        <v>8392.61</v>
      </c>
      <c r="AZ197" s="60">
        <v>85607.39</v>
      </c>
      <c r="BA197" s="60">
        <v>14028.9</v>
      </c>
      <c r="BB197" s="60">
        <v>16090.36</v>
      </c>
      <c r="BC197" s="60">
        <v>16329.53</v>
      </c>
      <c r="BD197" s="60">
        <v>102888.98</v>
      </c>
      <c r="BE197" s="60">
        <v>0</v>
      </c>
      <c r="BF197" s="60">
        <v>0</v>
      </c>
      <c r="BG197" s="60">
        <v>0</v>
      </c>
      <c r="BH197" s="60">
        <v>0</v>
      </c>
      <c r="BI197" s="60">
        <v>274399.19</v>
      </c>
      <c r="BJ197" s="61">
        <v>431</v>
      </c>
      <c r="BK197" s="2" t="s">
        <v>1805</v>
      </c>
      <c r="BL197" s="1"/>
      <c r="BM197" s="1"/>
      <c r="BN197" s="1"/>
      <c r="BO197" s="1"/>
      <c r="BP197" s="1"/>
      <c r="BQ197" s="1"/>
      <c r="BR197" s="1"/>
      <c r="BS197" s="1"/>
      <c r="BT197" s="1"/>
      <c r="BU197" s="1"/>
      <c r="BV197" s="1"/>
      <c r="BW197" s="1"/>
      <c r="BX197" s="1"/>
      <c r="BY197" s="1"/>
    </row>
    <row r="198" spans="1:77" customFormat="1" ht="15" x14ac:dyDescent="0.25">
      <c r="A198" s="56" t="s">
        <v>127</v>
      </c>
      <c r="B198" s="56" t="s">
        <v>104</v>
      </c>
      <c r="C198" s="56" t="s">
        <v>128</v>
      </c>
      <c r="G198" s="56" t="s">
        <v>129</v>
      </c>
      <c r="H198" s="56" t="s">
        <v>130</v>
      </c>
      <c r="I198" s="56" t="s">
        <v>757</v>
      </c>
      <c r="K198" s="56" t="s">
        <v>70</v>
      </c>
      <c r="L198" s="56" t="s">
        <v>131</v>
      </c>
      <c r="O198" s="56" t="s">
        <v>132</v>
      </c>
      <c r="Q198" s="56" t="s">
        <v>758</v>
      </c>
      <c r="T198" s="56" t="s">
        <v>2053</v>
      </c>
      <c r="U198" s="56" t="s">
        <v>2053</v>
      </c>
      <c r="V198" s="56" t="s">
        <v>1913</v>
      </c>
      <c r="W198" s="58">
        <v>47440</v>
      </c>
      <c r="X198" s="59" t="s">
        <v>2056</v>
      </c>
      <c r="Y198" s="56" t="s">
        <v>1915</v>
      </c>
      <c r="Z198" s="56" t="s">
        <v>1916</v>
      </c>
      <c r="AA198" s="56" t="s">
        <v>94</v>
      </c>
      <c r="AB198" s="56" t="s">
        <v>1030</v>
      </c>
      <c r="AC198" s="56" t="s">
        <v>95</v>
      </c>
      <c r="AE198" s="56" t="s">
        <v>1917</v>
      </c>
      <c r="AF198" s="56" t="s">
        <v>1918</v>
      </c>
      <c r="AG198" s="56" t="s">
        <v>1919</v>
      </c>
      <c r="AH198" s="56" t="s">
        <v>1920</v>
      </c>
      <c r="AI198" s="56" t="s">
        <v>81</v>
      </c>
      <c r="AJ198" s="56" t="s">
        <v>97</v>
      </c>
      <c r="AK198" s="56" t="s">
        <v>1915</v>
      </c>
      <c r="AL198" s="56" t="s">
        <v>1915</v>
      </c>
      <c r="AN198" s="56" t="s">
        <v>75</v>
      </c>
      <c r="AO198" s="56" t="s">
        <v>2</v>
      </c>
      <c r="AP198" s="60">
        <v>61337.36</v>
      </c>
      <c r="AQ198" s="60">
        <v>0</v>
      </c>
      <c r="AR198" s="58">
        <v>1</v>
      </c>
      <c r="AS198" s="58">
        <v>0</v>
      </c>
      <c r="AT198" s="60">
        <v>16329.53</v>
      </c>
      <c r="AU198" s="60">
        <v>102888.98</v>
      </c>
      <c r="AV198" s="60">
        <v>45873</v>
      </c>
      <c r="AW198" s="60">
        <v>23510.66</v>
      </c>
      <c r="AX198" s="60">
        <v>7550.76</v>
      </c>
      <c r="AY198" s="60">
        <v>8392.61</v>
      </c>
      <c r="AZ198" s="60">
        <v>85607.39</v>
      </c>
      <c r="BA198" s="60">
        <v>14028.9</v>
      </c>
      <c r="BB198" s="60">
        <v>16090.36</v>
      </c>
      <c r="BC198" s="60">
        <v>16329.53</v>
      </c>
      <c r="BD198" s="60">
        <v>102888.98</v>
      </c>
      <c r="BE198" s="60">
        <v>0</v>
      </c>
      <c r="BF198" s="60">
        <v>0</v>
      </c>
      <c r="BG198" s="60">
        <v>0</v>
      </c>
      <c r="BH198" s="60">
        <v>0</v>
      </c>
      <c r="BI198" s="60">
        <v>274399.19</v>
      </c>
      <c r="BJ198" s="61">
        <v>431</v>
      </c>
      <c r="BK198" s="2" t="s">
        <v>1805</v>
      </c>
      <c r="BL198" s="1"/>
      <c r="BM198" s="1"/>
      <c r="BN198" s="1"/>
      <c r="BO198" s="1"/>
      <c r="BP198" s="1"/>
      <c r="BQ198" s="1"/>
      <c r="BR198" s="1"/>
      <c r="BS198" s="1"/>
      <c r="BT198" s="1"/>
      <c r="BU198" s="1"/>
      <c r="BV198" s="1"/>
      <c r="BW198" s="1"/>
      <c r="BX198" s="1"/>
      <c r="BY198" s="1"/>
    </row>
    <row r="199" spans="1:77" customFormat="1" ht="15" x14ac:dyDescent="0.25">
      <c r="A199" s="56" t="s">
        <v>127</v>
      </c>
      <c r="B199" s="56" t="s">
        <v>104</v>
      </c>
      <c r="C199" s="56" t="s">
        <v>128</v>
      </c>
      <c r="G199" s="56" t="s">
        <v>129</v>
      </c>
      <c r="H199" s="56" t="s">
        <v>130</v>
      </c>
      <c r="I199" s="56" t="s">
        <v>757</v>
      </c>
      <c r="K199" s="56" t="s">
        <v>70</v>
      </c>
      <c r="L199" s="56" t="s">
        <v>131</v>
      </c>
      <c r="O199" s="56" t="s">
        <v>132</v>
      </c>
      <c r="Q199" s="56" t="s">
        <v>759</v>
      </c>
      <c r="T199" s="56" t="s">
        <v>2057</v>
      </c>
      <c r="U199" s="56" t="s">
        <v>2053</v>
      </c>
      <c r="V199" s="56" t="s">
        <v>2058</v>
      </c>
      <c r="W199" s="58">
        <v>38026</v>
      </c>
      <c r="X199" s="59" t="s">
        <v>2059</v>
      </c>
      <c r="Y199" s="56" t="s">
        <v>1496</v>
      </c>
      <c r="Z199" s="56" t="s">
        <v>2060</v>
      </c>
      <c r="AA199" s="56" t="s">
        <v>94</v>
      </c>
      <c r="AB199" s="56" t="s">
        <v>809</v>
      </c>
      <c r="AC199" s="56" t="s">
        <v>116</v>
      </c>
      <c r="AE199" s="56" t="s">
        <v>2061</v>
      </c>
      <c r="AF199" s="56" t="s">
        <v>876</v>
      </c>
      <c r="AG199" s="56" t="s">
        <v>115</v>
      </c>
      <c r="AH199" s="56" t="s">
        <v>2062</v>
      </c>
      <c r="AI199" s="56" t="s">
        <v>74</v>
      </c>
      <c r="AJ199" s="56" t="s">
        <v>94</v>
      </c>
      <c r="AK199" s="56" t="s">
        <v>109</v>
      </c>
      <c r="AL199" s="56" t="s">
        <v>110</v>
      </c>
      <c r="AN199" s="56" t="s">
        <v>75</v>
      </c>
      <c r="AO199" s="56" t="s">
        <v>3</v>
      </c>
      <c r="AP199" s="60">
        <v>47.15</v>
      </c>
      <c r="AQ199" s="60">
        <v>0</v>
      </c>
      <c r="AR199" s="58">
        <v>1</v>
      </c>
      <c r="AS199" s="58">
        <v>0</v>
      </c>
      <c r="AT199" s="60">
        <v>16329.53</v>
      </c>
      <c r="AU199" s="60">
        <v>102888.98</v>
      </c>
      <c r="AV199" s="60">
        <v>47.15</v>
      </c>
      <c r="AW199" s="60">
        <v>23510.66</v>
      </c>
      <c r="AX199" s="60">
        <v>7550.76</v>
      </c>
      <c r="AY199" s="60">
        <v>8392.61</v>
      </c>
      <c r="AZ199" s="60">
        <v>85607.39</v>
      </c>
      <c r="BA199" s="60">
        <v>14028.9</v>
      </c>
      <c r="BB199" s="60">
        <v>16090.36</v>
      </c>
      <c r="BC199" s="60">
        <v>16329.53</v>
      </c>
      <c r="BD199" s="60">
        <v>102888.98</v>
      </c>
      <c r="BE199" s="60">
        <v>0</v>
      </c>
      <c r="BF199" s="60">
        <v>0</v>
      </c>
      <c r="BG199" s="60">
        <v>0</v>
      </c>
      <c r="BH199" s="60">
        <v>0</v>
      </c>
      <c r="BI199" s="60">
        <v>274399.19</v>
      </c>
      <c r="BJ199" s="61">
        <v>431</v>
      </c>
      <c r="BK199" s="2" t="s">
        <v>1805</v>
      </c>
      <c r="BL199" s="1"/>
      <c r="BM199" s="1"/>
      <c r="BN199" s="1"/>
      <c r="BO199" s="1"/>
      <c r="BP199" s="1"/>
      <c r="BQ199" s="1"/>
      <c r="BR199" s="1"/>
      <c r="BS199" s="1"/>
      <c r="BT199" s="1"/>
      <c r="BU199" s="1"/>
      <c r="BV199" s="1"/>
      <c r="BW199" s="1"/>
      <c r="BX199" s="1"/>
      <c r="BY199" s="1"/>
    </row>
    <row r="200" spans="1:77" s="1" customFormat="1" x14ac:dyDescent="0.2">
      <c r="A200" s="56" t="s">
        <v>127</v>
      </c>
      <c r="B200" s="56" t="s">
        <v>104</v>
      </c>
      <c r="C200" s="56" t="s">
        <v>128</v>
      </c>
      <c r="G200" s="56" t="s">
        <v>129</v>
      </c>
      <c r="H200" s="56" t="s">
        <v>130</v>
      </c>
      <c r="I200" s="56" t="s">
        <v>757</v>
      </c>
      <c r="K200" s="56" t="s">
        <v>70</v>
      </c>
      <c r="L200" s="56" t="s">
        <v>131</v>
      </c>
      <c r="O200" s="56" t="s">
        <v>132</v>
      </c>
      <c r="Q200" s="56" t="s">
        <v>758</v>
      </c>
      <c r="T200" s="56" t="s">
        <v>1805</v>
      </c>
      <c r="U200" s="56" t="s">
        <v>2057</v>
      </c>
      <c r="V200" s="56" t="s">
        <v>2063</v>
      </c>
      <c r="W200" s="58">
        <v>18759</v>
      </c>
      <c r="X200" s="59" t="s">
        <v>2064</v>
      </c>
      <c r="Y200" s="56" t="s">
        <v>2065</v>
      </c>
      <c r="Z200" s="56" t="s">
        <v>2066</v>
      </c>
      <c r="AA200" s="56" t="s">
        <v>832</v>
      </c>
      <c r="AB200" s="56" t="s">
        <v>833</v>
      </c>
      <c r="AC200" s="56" t="s">
        <v>121</v>
      </c>
      <c r="AE200" s="56" t="s">
        <v>122</v>
      </c>
      <c r="AF200" s="56" t="s">
        <v>81</v>
      </c>
      <c r="AH200" s="56" t="s">
        <v>2067</v>
      </c>
      <c r="AI200" s="56" t="s">
        <v>1035</v>
      </c>
      <c r="AJ200" s="56" t="s">
        <v>79</v>
      </c>
      <c r="AK200" s="56" t="s">
        <v>2068</v>
      </c>
      <c r="AL200" s="56" t="s">
        <v>2068</v>
      </c>
      <c r="AN200" s="56" t="s">
        <v>75</v>
      </c>
      <c r="AO200" s="56" t="s">
        <v>2</v>
      </c>
      <c r="AP200" s="60">
        <v>173.09</v>
      </c>
      <c r="AQ200" s="60">
        <v>0</v>
      </c>
      <c r="AR200" s="58">
        <v>1</v>
      </c>
      <c r="AS200" s="58">
        <v>0</v>
      </c>
      <c r="AT200" s="60">
        <v>102888.98</v>
      </c>
      <c r="AU200" s="60">
        <v>25105.85</v>
      </c>
      <c r="AV200" s="60">
        <v>129</v>
      </c>
      <c r="AW200" s="60">
        <v>23510.66</v>
      </c>
      <c r="AX200" s="60">
        <v>7550.76</v>
      </c>
      <c r="AY200" s="60">
        <v>8392.61</v>
      </c>
      <c r="AZ200" s="60">
        <v>85607.39</v>
      </c>
      <c r="BA200" s="60">
        <v>14028.9</v>
      </c>
      <c r="BB200" s="60">
        <v>16090.36</v>
      </c>
      <c r="BC200" s="60">
        <v>16329.53</v>
      </c>
      <c r="BD200" s="60">
        <v>102888.98</v>
      </c>
      <c r="BE200" s="60">
        <v>25105.85</v>
      </c>
      <c r="BF200" s="60">
        <v>0</v>
      </c>
      <c r="BG200" s="60">
        <v>0</v>
      </c>
      <c r="BH200" s="60">
        <v>0</v>
      </c>
      <c r="BI200" s="60">
        <v>299505.03999999998</v>
      </c>
      <c r="BJ200" s="61">
        <v>474</v>
      </c>
      <c r="BK200" s="2" t="s">
        <v>2069</v>
      </c>
    </row>
    <row r="201" spans="1:77" s="1" customFormat="1" x14ac:dyDescent="0.2">
      <c r="A201" s="56" t="s">
        <v>127</v>
      </c>
      <c r="B201" s="56" t="s">
        <v>104</v>
      </c>
      <c r="C201" s="56" t="s">
        <v>128</v>
      </c>
      <c r="G201" s="56" t="s">
        <v>129</v>
      </c>
      <c r="H201" s="56" t="s">
        <v>130</v>
      </c>
      <c r="I201" s="56" t="s">
        <v>757</v>
      </c>
      <c r="K201" s="56" t="s">
        <v>70</v>
      </c>
      <c r="L201" s="56" t="s">
        <v>131</v>
      </c>
      <c r="O201" s="56" t="s">
        <v>132</v>
      </c>
      <c r="Q201" s="56" t="s">
        <v>759</v>
      </c>
      <c r="T201" s="56" t="s">
        <v>2070</v>
      </c>
      <c r="U201" s="56" t="s">
        <v>2070</v>
      </c>
      <c r="V201" s="56" t="s">
        <v>2071</v>
      </c>
      <c r="W201" s="58">
        <v>30777</v>
      </c>
      <c r="X201" s="59" t="s">
        <v>2072</v>
      </c>
      <c r="Y201" s="56" t="s">
        <v>1025</v>
      </c>
      <c r="Z201" s="56" t="s">
        <v>1026</v>
      </c>
      <c r="AA201" s="56" t="s">
        <v>98</v>
      </c>
      <c r="AB201" s="56" t="s">
        <v>99</v>
      </c>
      <c r="AC201" s="56" t="s">
        <v>100</v>
      </c>
      <c r="AE201" s="56" t="s">
        <v>1027</v>
      </c>
      <c r="AF201" s="56" t="s">
        <v>762</v>
      </c>
      <c r="AG201" s="56" t="s">
        <v>763</v>
      </c>
      <c r="AH201" s="56" t="s">
        <v>764</v>
      </c>
      <c r="AI201" s="56" t="s">
        <v>74</v>
      </c>
      <c r="AJ201" s="56" t="s">
        <v>98</v>
      </c>
      <c r="AK201" s="56" t="s">
        <v>765</v>
      </c>
      <c r="AL201" s="56" t="s">
        <v>765</v>
      </c>
      <c r="AN201" s="56" t="s">
        <v>75</v>
      </c>
      <c r="AO201" s="56" t="s">
        <v>3</v>
      </c>
      <c r="AP201" s="60">
        <v>543.53</v>
      </c>
      <c r="AQ201" s="60">
        <v>0</v>
      </c>
      <c r="AR201" s="58">
        <v>1</v>
      </c>
      <c r="AS201" s="58">
        <v>0</v>
      </c>
      <c r="AT201" s="60">
        <v>102888.98</v>
      </c>
      <c r="AU201" s="60">
        <v>25105.85</v>
      </c>
      <c r="AV201" s="60">
        <v>543.53</v>
      </c>
      <c r="AW201" s="60">
        <v>23510.66</v>
      </c>
      <c r="AX201" s="60">
        <v>7550.76</v>
      </c>
      <c r="AY201" s="60">
        <v>8392.61</v>
      </c>
      <c r="AZ201" s="60">
        <v>85607.39</v>
      </c>
      <c r="BA201" s="60">
        <v>14028.9</v>
      </c>
      <c r="BB201" s="60">
        <v>16090.36</v>
      </c>
      <c r="BC201" s="60">
        <v>16329.53</v>
      </c>
      <c r="BD201" s="60">
        <v>102888.98</v>
      </c>
      <c r="BE201" s="60">
        <v>25105.85</v>
      </c>
      <c r="BF201" s="60">
        <v>0</v>
      </c>
      <c r="BG201" s="60">
        <v>0</v>
      </c>
      <c r="BH201" s="60">
        <v>0</v>
      </c>
      <c r="BI201" s="60">
        <v>299505.03999999998</v>
      </c>
      <c r="BJ201" s="61">
        <v>474</v>
      </c>
      <c r="BK201" s="2" t="s">
        <v>2069</v>
      </c>
    </row>
    <row r="202" spans="1:77" s="1" customFormat="1" x14ac:dyDescent="0.2">
      <c r="A202" s="56" t="s">
        <v>127</v>
      </c>
      <c r="B202" s="56" t="s">
        <v>104</v>
      </c>
      <c r="C202" s="56" t="s">
        <v>128</v>
      </c>
      <c r="G202" s="56" t="s">
        <v>129</v>
      </c>
      <c r="H202" s="56" t="s">
        <v>130</v>
      </c>
      <c r="I202" s="56" t="s">
        <v>757</v>
      </c>
      <c r="K202" s="56" t="s">
        <v>70</v>
      </c>
      <c r="L202" s="56" t="s">
        <v>131</v>
      </c>
      <c r="O202" s="56" t="s">
        <v>132</v>
      </c>
      <c r="Q202" s="56" t="s">
        <v>759</v>
      </c>
      <c r="T202" s="56" t="s">
        <v>2070</v>
      </c>
      <c r="U202" s="56" t="s">
        <v>2070</v>
      </c>
      <c r="V202" s="56" t="s">
        <v>2073</v>
      </c>
      <c r="W202" s="58">
        <v>31321</v>
      </c>
      <c r="X202" s="59" t="s">
        <v>2074</v>
      </c>
      <c r="Y202" s="56" t="s">
        <v>1028</v>
      </c>
      <c r="Z202" s="56" t="s">
        <v>1029</v>
      </c>
      <c r="AA202" s="56" t="s">
        <v>94</v>
      </c>
      <c r="AB202" s="56" t="s">
        <v>1030</v>
      </c>
      <c r="AC202" s="56" t="s">
        <v>95</v>
      </c>
      <c r="AE202" s="56" t="s">
        <v>1031</v>
      </c>
      <c r="AF202" s="56" t="s">
        <v>1032</v>
      </c>
      <c r="AG202" s="56" t="s">
        <v>115</v>
      </c>
      <c r="AH202" s="56" t="s">
        <v>1033</v>
      </c>
      <c r="AI202" s="56" t="s">
        <v>74</v>
      </c>
      <c r="AJ202" s="56" t="s">
        <v>97</v>
      </c>
      <c r="AK202" s="56" t="s">
        <v>109</v>
      </c>
      <c r="AL202" s="56" t="s">
        <v>110</v>
      </c>
      <c r="AN202" s="56" t="s">
        <v>75</v>
      </c>
      <c r="AO202" s="56" t="s">
        <v>3</v>
      </c>
      <c r="AP202" s="60">
        <v>63.83</v>
      </c>
      <c r="AQ202" s="60">
        <v>0</v>
      </c>
      <c r="AR202" s="58">
        <v>1</v>
      </c>
      <c r="AS202" s="58">
        <v>0</v>
      </c>
      <c r="AT202" s="60">
        <v>102888.98</v>
      </c>
      <c r="AU202" s="60">
        <v>25105.85</v>
      </c>
      <c r="AV202" s="60">
        <v>63.83</v>
      </c>
      <c r="AW202" s="60">
        <v>23510.66</v>
      </c>
      <c r="AX202" s="60">
        <v>7550.76</v>
      </c>
      <c r="AY202" s="60">
        <v>8392.61</v>
      </c>
      <c r="AZ202" s="60">
        <v>85607.39</v>
      </c>
      <c r="BA202" s="60">
        <v>14028.9</v>
      </c>
      <c r="BB202" s="60">
        <v>16090.36</v>
      </c>
      <c r="BC202" s="60">
        <v>16329.53</v>
      </c>
      <c r="BD202" s="60">
        <v>102888.98</v>
      </c>
      <c r="BE202" s="60">
        <v>25105.85</v>
      </c>
      <c r="BF202" s="60">
        <v>0</v>
      </c>
      <c r="BG202" s="60">
        <v>0</v>
      </c>
      <c r="BH202" s="60">
        <v>0</v>
      </c>
      <c r="BI202" s="60">
        <v>299505.03999999998</v>
      </c>
      <c r="BJ202" s="61">
        <v>474</v>
      </c>
      <c r="BK202" s="2" t="s">
        <v>2069</v>
      </c>
    </row>
    <row r="203" spans="1:77" s="1" customFormat="1" x14ac:dyDescent="0.2">
      <c r="A203" s="56" t="s">
        <v>127</v>
      </c>
      <c r="B203" s="56" t="s">
        <v>104</v>
      </c>
      <c r="C203" s="56" t="s">
        <v>128</v>
      </c>
      <c r="G203" s="56" t="s">
        <v>129</v>
      </c>
      <c r="H203" s="56" t="s">
        <v>130</v>
      </c>
      <c r="I203" s="56" t="s">
        <v>757</v>
      </c>
      <c r="K203" s="56" t="s">
        <v>70</v>
      </c>
      <c r="L203" s="56" t="s">
        <v>131</v>
      </c>
      <c r="O203" s="56" t="s">
        <v>132</v>
      </c>
      <c r="Q203" s="56" t="s">
        <v>759</v>
      </c>
      <c r="T203" s="56" t="s">
        <v>2070</v>
      </c>
      <c r="U203" s="56" t="s">
        <v>2070</v>
      </c>
      <c r="V203" s="56" t="s">
        <v>2075</v>
      </c>
      <c r="W203" s="58">
        <v>31322</v>
      </c>
      <c r="X203" s="59" t="s">
        <v>2076</v>
      </c>
      <c r="Y203" s="56" t="s">
        <v>1028</v>
      </c>
      <c r="Z203" s="56" t="s">
        <v>1029</v>
      </c>
      <c r="AA203" s="56" t="s">
        <v>94</v>
      </c>
      <c r="AB203" s="56" t="s">
        <v>1030</v>
      </c>
      <c r="AC203" s="56" t="s">
        <v>95</v>
      </c>
      <c r="AE203" s="56" t="s">
        <v>1031</v>
      </c>
      <c r="AF203" s="56" t="s">
        <v>1032</v>
      </c>
      <c r="AG203" s="56" t="s">
        <v>115</v>
      </c>
      <c r="AH203" s="56" t="s">
        <v>1033</v>
      </c>
      <c r="AI203" s="56" t="s">
        <v>74</v>
      </c>
      <c r="AJ203" s="56" t="s">
        <v>97</v>
      </c>
      <c r="AK203" s="56" t="s">
        <v>109</v>
      </c>
      <c r="AL203" s="56" t="s">
        <v>110</v>
      </c>
      <c r="AN203" s="56" t="s">
        <v>75</v>
      </c>
      <c r="AO203" s="56" t="s">
        <v>3</v>
      </c>
      <c r="AP203" s="60">
        <v>59.88</v>
      </c>
      <c r="AQ203" s="60">
        <v>0</v>
      </c>
      <c r="AR203" s="58">
        <v>1</v>
      </c>
      <c r="AS203" s="58">
        <v>0</v>
      </c>
      <c r="AT203" s="60">
        <v>102888.98</v>
      </c>
      <c r="AU203" s="60">
        <v>25105.85</v>
      </c>
      <c r="AV203" s="60">
        <v>59.88</v>
      </c>
      <c r="AW203" s="60">
        <v>23510.66</v>
      </c>
      <c r="AX203" s="60">
        <v>7550.76</v>
      </c>
      <c r="AY203" s="60">
        <v>8392.61</v>
      </c>
      <c r="AZ203" s="60">
        <v>85607.39</v>
      </c>
      <c r="BA203" s="60">
        <v>14028.9</v>
      </c>
      <c r="BB203" s="60">
        <v>16090.36</v>
      </c>
      <c r="BC203" s="60">
        <v>16329.53</v>
      </c>
      <c r="BD203" s="60">
        <v>102888.98</v>
      </c>
      <c r="BE203" s="60">
        <v>25105.85</v>
      </c>
      <c r="BF203" s="60">
        <v>0</v>
      </c>
      <c r="BG203" s="60">
        <v>0</v>
      </c>
      <c r="BH203" s="60">
        <v>0</v>
      </c>
      <c r="BI203" s="60">
        <v>299505.03999999998</v>
      </c>
      <c r="BJ203" s="61">
        <v>474</v>
      </c>
      <c r="BK203" s="2" t="s">
        <v>2069</v>
      </c>
    </row>
    <row r="204" spans="1:77" s="1" customFormat="1" x14ac:dyDescent="0.2">
      <c r="A204" s="56" t="s">
        <v>127</v>
      </c>
      <c r="B204" s="56" t="s">
        <v>104</v>
      </c>
      <c r="C204" s="56" t="s">
        <v>128</v>
      </c>
      <c r="G204" s="56" t="s">
        <v>129</v>
      </c>
      <c r="H204" s="56" t="s">
        <v>130</v>
      </c>
      <c r="I204" s="56" t="s">
        <v>757</v>
      </c>
      <c r="K204" s="56" t="s">
        <v>70</v>
      </c>
      <c r="L204" s="56" t="s">
        <v>131</v>
      </c>
      <c r="O204" s="56" t="s">
        <v>132</v>
      </c>
      <c r="Q204" s="56" t="s">
        <v>759</v>
      </c>
      <c r="T204" s="56" t="s">
        <v>2077</v>
      </c>
      <c r="U204" s="56" t="s">
        <v>1805</v>
      </c>
      <c r="V204" s="56" t="s">
        <v>2078</v>
      </c>
      <c r="W204" s="58">
        <v>39126</v>
      </c>
      <c r="X204" s="59" t="s">
        <v>2079</v>
      </c>
      <c r="Y204" s="56" t="s">
        <v>2080</v>
      </c>
      <c r="Z204" s="56" t="s">
        <v>2081</v>
      </c>
      <c r="AA204" s="56" t="s">
        <v>76</v>
      </c>
      <c r="AB204" s="56" t="s">
        <v>102</v>
      </c>
      <c r="AC204" s="56" t="s">
        <v>103</v>
      </c>
      <c r="AE204" s="56" t="s">
        <v>2082</v>
      </c>
      <c r="AF204" s="56" t="s">
        <v>1103</v>
      </c>
      <c r="AG204" s="56" t="s">
        <v>73</v>
      </c>
      <c r="AH204" s="56" t="s">
        <v>2083</v>
      </c>
      <c r="AI204" s="56" t="s">
        <v>74</v>
      </c>
      <c r="AJ204" s="56" t="s">
        <v>79</v>
      </c>
      <c r="AK204" s="56" t="s">
        <v>1196</v>
      </c>
      <c r="AL204" s="56" t="s">
        <v>1196</v>
      </c>
      <c r="AN204" s="56" t="s">
        <v>75</v>
      </c>
      <c r="AO204" s="56" t="s">
        <v>3</v>
      </c>
      <c r="AP204" s="60">
        <v>280.87</v>
      </c>
      <c r="AQ204" s="60">
        <v>0</v>
      </c>
      <c r="AR204" s="58">
        <v>1</v>
      </c>
      <c r="AS204" s="58">
        <v>0</v>
      </c>
      <c r="AT204" s="60">
        <v>102888.98</v>
      </c>
      <c r="AU204" s="60">
        <v>25105.85</v>
      </c>
      <c r="AV204" s="60">
        <v>280.87</v>
      </c>
      <c r="AW204" s="60">
        <v>23510.66</v>
      </c>
      <c r="AX204" s="60">
        <v>7550.76</v>
      </c>
      <c r="AY204" s="60">
        <v>8392.61</v>
      </c>
      <c r="AZ204" s="60">
        <v>85607.39</v>
      </c>
      <c r="BA204" s="60">
        <v>14028.9</v>
      </c>
      <c r="BB204" s="60">
        <v>16090.36</v>
      </c>
      <c r="BC204" s="60">
        <v>16329.53</v>
      </c>
      <c r="BD204" s="60">
        <v>102888.98</v>
      </c>
      <c r="BE204" s="60">
        <v>25105.85</v>
      </c>
      <c r="BF204" s="60">
        <v>0</v>
      </c>
      <c r="BG204" s="60">
        <v>0</v>
      </c>
      <c r="BH204" s="60">
        <v>0</v>
      </c>
      <c r="BI204" s="60">
        <v>299505.03999999998</v>
      </c>
      <c r="BJ204" s="61">
        <v>474</v>
      </c>
      <c r="BK204" s="2" t="s">
        <v>2069</v>
      </c>
    </row>
    <row r="205" spans="1:77" s="1" customFormat="1" x14ac:dyDescent="0.2">
      <c r="A205" s="56" t="s">
        <v>127</v>
      </c>
      <c r="B205" s="56" t="s">
        <v>104</v>
      </c>
      <c r="C205" s="56" t="s">
        <v>128</v>
      </c>
      <c r="G205" s="56" t="s">
        <v>129</v>
      </c>
      <c r="H205" s="56" t="s">
        <v>130</v>
      </c>
      <c r="I205" s="56" t="s">
        <v>757</v>
      </c>
      <c r="K205" s="56" t="s">
        <v>70</v>
      </c>
      <c r="L205" s="56" t="s">
        <v>131</v>
      </c>
      <c r="O205" s="56" t="s">
        <v>132</v>
      </c>
      <c r="Q205" s="56" t="s">
        <v>759</v>
      </c>
      <c r="T205" s="56" t="s">
        <v>2077</v>
      </c>
      <c r="U205" s="56" t="s">
        <v>2070</v>
      </c>
      <c r="V205" s="56" t="s">
        <v>2084</v>
      </c>
      <c r="W205" s="58">
        <v>41114</v>
      </c>
      <c r="X205" s="59" t="s">
        <v>2085</v>
      </c>
      <c r="Y205" s="56" t="s">
        <v>780</v>
      </c>
      <c r="Z205" s="56" t="s">
        <v>781</v>
      </c>
      <c r="AA205" s="56" t="s">
        <v>782</v>
      </c>
      <c r="AB205" s="56" t="s">
        <v>783</v>
      </c>
      <c r="AC205" s="56" t="s">
        <v>184</v>
      </c>
      <c r="AE205" s="56" t="s">
        <v>784</v>
      </c>
      <c r="AF205" s="56" t="s">
        <v>779</v>
      </c>
      <c r="AG205" s="56" t="s">
        <v>73</v>
      </c>
      <c r="AH205" s="56" t="s">
        <v>785</v>
      </c>
      <c r="AI205" s="56" t="s">
        <v>74</v>
      </c>
      <c r="AJ205" s="56" t="s">
        <v>79</v>
      </c>
      <c r="AK205" s="56" t="s">
        <v>786</v>
      </c>
      <c r="AL205" s="56" t="s">
        <v>786</v>
      </c>
      <c r="AN205" s="56" t="s">
        <v>75</v>
      </c>
      <c r="AO205" s="56" t="s">
        <v>3</v>
      </c>
      <c r="AP205" s="60">
        <v>56.5</v>
      </c>
      <c r="AQ205" s="60">
        <v>0</v>
      </c>
      <c r="AR205" s="58">
        <v>1</v>
      </c>
      <c r="AS205" s="58">
        <v>0</v>
      </c>
      <c r="AT205" s="60">
        <v>102888.98</v>
      </c>
      <c r="AU205" s="60">
        <v>25105.85</v>
      </c>
      <c r="AV205" s="60">
        <v>56.5</v>
      </c>
      <c r="AW205" s="60">
        <v>23510.66</v>
      </c>
      <c r="AX205" s="60">
        <v>7550.76</v>
      </c>
      <c r="AY205" s="60">
        <v>8392.61</v>
      </c>
      <c r="AZ205" s="60">
        <v>85607.39</v>
      </c>
      <c r="BA205" s="60">
        <v>14028.9</v>
      </c>
      <c r="BB205" s="60">
        <v>16090.36</v>
      </c>
      <c r="BC205" s="60">
        <v>16329.53</v>
      </c>
      <c r="BD205" s="60">
        <v>102888.98</v>
      </c>
      <c r="BE205" s="60">
        <v>25105.85</v>
      </c>
      <c r="BF205" s="60">
        <v>0</v>
      </c>
      <c r="BG205" s="60">
        <v>0</v>
      </c>
      <c r="BH205" s="60">
        <v>0</v>
      </c>
      <c r="BI205" s="60">
        <v>299505.03999999998</v>
      </c>
      <c r="BJ205" s="61">
        <v>474</v>
      </c>
      <c r="BK205" s="2" t="s">
        <v>2069</v>
      </c>
    </row>
    <row r="206" spans="1:77" s="1" customFormat="1" x14ac:dyDescent="0.2">
      <c r="A206" s="56" t="s">
        <v>127</v>
      </c>
      <c r="B206" s="56" t="s">
        <v>104</v>
      </c>
      <c r="C206" s="56" t="s">
        <v>128</v>
      </c>
      <c r="G206" s="56" t="s">
        <v>129</v>
      </c>
      <c r="H206" s="56" t="s">
        <v>130</v>
      </c>
      <c r="I206" s="56" t="s">
        <v>757</v>
      </c>
      <c r="K206" s="56" t="s">
        <v>70</v>
      </c>
      <c r="L206" s="56" t="s">
        <v>131</v>
      </c>
      <c r="O206" s="56" t="s">
        <v>132</v>
      </c>
      <c r="Q206" s="56" t="s">
        <v>759</v>
      </c>
      <c r="T206" s="56" t="s">
        <v>2086</v>
      </c>
      <c r="U206" s="56" t="s">
        <v>2087</v>
      </c>
      <c r="V206" s="56" t="s">
        <v>2088</v>
      </c>
      <c r="W206" s="58">
        <v>36812</v>
      </c>
      <c r="X206" s="59" t="s">
        <v>2089</v>
      </c>
      <c r="Y206" s="56" t="s">
        <v>1100</v>
      </c>
      <c r="Z206" s="56" t="s">
        <v>1101</v>
      </c>
      <c r="AA206" s="56" t="s">
        <v>76</v>
      </c>
      <c r="AB206" s="56" t="s">
        <v>102</v>
      </c>
      <c r="AC206" s="56" t="s">
        <v>103</v>
      </c>
      <c r="AE206" s="56" t="s">
        <v>1102</v>
      </c>
      <c r="AF206" s="56" t="s">
        <v>1103</v>
      </c>
      <c r="AG206" s="56" t="s">
        <v>73</v>
      </c>
      <c r="AH206" s="56" t="s">
        <v>1104</v>
      </c>
      <c r="AI206" s="56" t="s">
        <v>74</v>
      </c>
      <c r="AJ206" s="56" t="s">
        <v>79</v>
      </c>
      <c r="AK206" s="56" t="s">
        <v>1105</v>
      </c>
      <c r="AL206" s="56" t="s">
        <v>1105</v>
      </c>
      <c r="AN206" s="56" t="s">
        <v>75</v>
      </c>
      <c r="AO206" s="56" t="s">
        <v>3</v>
      </c>
      <c r="AP206" s="60">
        <v>65.739999999999995</v>
      </c>
      <c r="AQ206" s="60">
        <v>0</v>
      </c>
      <c r="AR206" s="58">
        <v>1</v>
      </c>
      <c r="AS206" s="58">
        <v>0</v>
      </c>
      <c r="AT206" s="60">
        <v>102888.98</v>
      </c>
      <c r="AU206" s="60">
        <v>25105.85</v>
      </c>
      <c r="AV206" s="60">
        <v>65.739999999999995</v>
      </c>
      <c r="AW206" s="60">
        <v>23510.66</v>
      </c>
      <c r="AX206" s="60">
        <v>7550.76</v>
      </c>
      <c r="AY206" s="60">
        <v>8392.61</v>
      </c>
      <c r="AZ206" s="60">
        <v>85607.39</v>
      </c>
      <c r="BA206" s="60">
        <v>14028.9</v>
      </c>
      <c r="BB206" s="60">
        <v>16090.36</v>
      </c>
      <c r="BC206" s="60">
        <v>16329.53</v>
      </c>
      <c r="BD206" s="60">
        <v>102888.98</v>
      </c>
      <c r="BE206" s="60">
        <v>25105.85</v>
      </c>
      <c r="BF206" s="60">
        <v>0</v>
      </c>
      <c r="BG206" s="60">
        <v>0</v>
      </c>
      <c r="BH206" s="60">
        <v>0</v>
      </c>
      <c r="BI206" s="60">
        <v>299505.03999999998</v>
      </c>
      <c r="BJ206" s="61">
        <v>474</v>
      </c>
      <c r="BK206" s="2" t="s">
        <v>2069</v>
      </c>
    </row>
    <row r="207" spans="1:77" s="1" customFormat="1" x14ac:dyDescent="0.2">
      <c r="A207" s="56" t="s">
        <v>127</v>
      </c>
      <c r="B207" s="56" t="s">
        <v>104</v>
      </c>
      <c r="C207" s="56" t="s">
        <v>128</v>
      </c>
      <c r="G207" s="56" t="s">
        <v>129</v>
      </c>
      <c r="H207" s="56" t="s">
        <v>130</v>
      </c>
      <c r="I207" s="56" t="s">
        <v>757</v>
      </c>
      <c r="K207" s="56" t="s">
        <v>70</v>
      </c>
      <c r="L207" s="56" t="s">
        <v>131</v>
      </c>
      <c r="O207" s="56" t="s">
        <v>132</v>
      </c>
      <c r="Q207" s="56" t="s">
        <v>759</v>
      </c>
      <c r="T207" s="56" t="s">
        <v>2090</v>
      </c>
      <c r="U207" s="56" t="s">
        <v>2090</v>
      </c>
      <c r="V207" s="56" t="s">
        <v>2091</v>
      </c>
      <c r="W207" s="58">
        <v>14658</v>
      </c>
      <c r="X207" s="59" t="s">
        <v>2092</v>
      </c>
      <c r="Y207" s="56" t="s">
        <v>2093</v>
      </c>
      <c r="Z207" s="56" t="s">
        <v>2094</v>
      </c>
      <c r="AA207" s="56" t="s">
        <v>76</v>
      </c>
      <c r="AB207" s="56" t="s">
        <v>77</v>
      </c>
      <c r="AC207" s="56" t="s">
        <v>78</v>
      </c>
      <c r="AE207" s="56" t="s">
        <v>2095</v>
      </c>
      <c r="AF207" s="56" t="s">
        <v>1982</v>
      </c>
      <c r="AG207" s="56" t="s">
        <v>1983</v>
      </c>
      <c r="AH207" s="56" t="s">
        <v>2096</v>
      </c>
      <c r="AI207" s="56" t="s">
        <v>74</v>
      </c>
      <c r="AJ207" s="56" t="s">
        <v>177</v>
      </c>
      <c r="AK207" s="56" t="s">
        <v>109</v>
      </c>
      <c r="AL207" s="56" t="s">
        <v>110</v>
      </c>
      <c r="AN207" s="56" t="s">
        <v>75</v>
      </c>
      <c r="AO207" s="56" t="s">
        <v>3</v>
      </c>
      <c r="AP207" s="60">
        <v>1149.75</v>
      </c>
      <c r="AQ207" s="60">
        <v>0</v>
      </c>
      <c r="AR207" s="58">
        <v>1</v>
      </c>
      <c r="AS207" s="58">
        <v>0</v>
      </c>
      <c r="AT207" s="60">
        <v>102888.98</v>
      </c>
      <c r="AU207" s="60">
        <v>25105.85</v>
      </c>
      <c r="AV207" s="60">
        <v>1149.75</v>
      </c>
      <c r="AW207" s="60">
        <v>23510.66</v>
      </c>
      <c r="AX207" s="60">
        <v>7550.76</v>
      </c>
      <c r="AY207" s="60">
        <v>8392.61</v>
      </c>
      <c r="AZ207" s="60">
        <v>85607.39</v>
      </c>
      <c r="BA207" s="60">
        <v>14028.9</v>
      </c>
      <c r="BB207" s="60">
        <v>16090.36</v>
      </c>
      <c r="BC207" s="60">
        <v>16329.53</v>
      </c>
      <c r="BD207" s="60">
        <v>102888.98</v>
      </c>
      <c r="BE207" s="60">
        <v>25105.85</v>
      </c>
      <c r="BF207" s="60">
        <v>0</v>
      </c>
      <c r="BG207" s="60">
        <v>0</v>
      </c>
      <c r="BH207" s="60">
        <v>0</v>
      </c>
      <c r="BI207" s="60">
        <v>299505.03999999998</v>
      </c>
      <c r="BJ207" s="61">
        <v>474</v>
      </c>
      <c r="BK207" s="2" t="s">
        <v>2069</v>
      </c>
    </row>
    <row r="208" spans="1:77" s="1" customFormat="1" x14ac:dyDescent="0.2">
      <c r="A208" s="56" t="s">
        <v>127</v>
      </c>
      <c r="B208" s="56" t="s">
        <v>104</v>
      </c>
      <c r="C208" s="56" t="s">
        <v>128</v>
      </c>
      <c r="G208" s="56" t="s">
        <v>129</v>
      </c>
      <c r="H208" s="56" t="s">
        <v>130</v>
      </c>
      <c r="I208" s="56" t="s">
        <v>757</v>
      </c>
      <c r="K208" s="56" t="s">
        <v>70</v>
      </c>
      <c r="L208" s="56" t="s">
        <v>131</v>
      </c>
      <c r="O208" s="56" t="s">
        <v>132</v>
      </c>
      <c r="Q208" s="56" t="s">
        <v>759</v>
      </c>
      <c r="T208" s="56" t="s">
        <v>2090</v>
      </c>
      <c r="U208" s="56" t="s">
        <v>2086</v>
      </c>
      <c r="V208" s="56" t="s">
        <v>2097</v>
      </c>
      <c r="W208" s="58">
        <v>14038</v>
      </c>
      <c r="X208" s="59" t="s">
        <v>2098</v>
      </c>
      <c r="Y208" s="56" t="s">
        <v>1592</v>
      </c>
      <c r="Z208" s="56" t="s">
        <v>1593</v>
      </c>
      <c r="AA208" s="56" t="s">
        <v>151</v>
      </c>
      <c r="AB208" s="56" t="s">
        <v>152</v>
      </c>
      <c r="AC208" s="56" t="s">
        <v>153</v>
      </c>
      <c r="AE208" s="56" t="s">
        <v>1594</v>
      </c>
      <c r="AF208" s="56" t="s">
        <v>1595</v>
      </c>
      <c r="AG208" s="56" t="s">
        <v>1596</v>
      </c>
      <c r="AH208" s="56" t="s">
        <v>1597</v>
      </c>
      <c r="AI208" s="56" t="s">
        <v>74</v>
      </c>
      <c r="AJ208" s="56" t="s">
        <v>158</v>
      </c>
      <c r="AK208" s="56" t="s">
        <v>1598</v>
      </c>
      <c r="AL208" s="56" t="s">
        <v>1598</v>
      </c>
      <c r="AN208" s="56" t="s">
        <v>75</v>
      </c>
      <c r="AO208" s="56" t="s">
        <v>3</v>
      </c>
      <c r="AP208" s="60">
        <v>83.24</v>
      </c>
      <c r="AQ208" s="60">
        <v>0</v>
      </c>
      <c r="AR208" s="58">
        <v>1</v>
      </c>
      <c r="AS208" s="58">
        <v>0</v>
      </c>
      <c r="AT208" s="60">
        <v>102888.98</v>
      </c>
      <c r="AU208" s="60">
        <v>25105.85</v>
      </c>
      <c r="AV208" s="60">
        <v>83.24</v>
      </c>
      <c r="AW208" s="60">
        <v>23510.66</v>
      </c>
      <c r="AX208" s="60">
        <v>7550.76</v>
      </c>
      <c r="AY208" s="60">
        <v>8392.61</v>
      </c>
      <c r="AZ208" s="60">
        <v>85607.39</v>
      </c>
      <c r="BA208" s="60">
        <v>14028.9</v>
      </c>
      <c r="BB208" s="60">
        <v>16090.36</v>
      </c>
      <c r="BC208" s="60">
        <v>16329.53</v>
      </c>
      <c r="BD208" s="60">
        <v>102888.98</v>
      </c>
      <c r="BE208" s="60">
        <v>25105.85</v>
      </c>
      <c r="BF208" s="60">
        <v>0</v>
      </c>
      <c r="BG208" s="60">
        <v>0</v>
      </c>
      <c r="BH208" s="60">
        <v>0</v>
      </c>
      <c r="BI208" s="60">
        <v>299505.03999999998</v>
      </c>
      <c r="BJ208" s="61">
        <v>474</v>
      </c>
      <c r="BK208" s="2" t="s">
        <v>2069</v>
      </c>
    </row>
    <row r="209" spans="1:63" s="1" customFormat="1" x14ac:dyDescent="0.2">
      <c r="A209" s="56" t="s">
        <v>127</v>
      </c>
      <c r="B209" s="56" t="s">
        <v>104</v>
      </c>
      <c r="C209" s="56" t="s">
        <v>128</v>
      </c>
      <c r="G209" s="56" t="s">
        <v>129</v>
      </c>
      <c r="H209" s="56" t="s">
        <v>130</v>
      </c>
      <c r="I209" s="56" t="s">
        <v>757</v>
      </c>
      <c r="K209" s="56" t="s">
        <v>70</v>
      </c>
      <c r="L209" s="56" t="s">
        <v>131</v>
      </c>
      <c r="O209" s="56" t="s">
        <v>132</v>
      </c>
      <c r="Q209" s="56" t="s">
        <v>759</v>
      </c>
      <c r="T209" s="56" t="s">
        <v>2099</v>
      </c>
      <c r="U209" s="56" t="s">
        <v>2099</v>
      </c>
      <c r="V209" s="56" t="s">
        <v>2100</v>
      </c>
      <c r="W209" s="58">
        <v>40617</v>
      </c>
      <c r="X209" s="59" t="s">
        <v>2101</v>
      </c>
      <c r="Y209" s="56" t="s">
        <v>1697</v>
      </c>
      <c r="Z209" s="56" t="s">
        <v>1698</v>
      </c>
      <c r="AA209" s="56" t="s">
        <v>94</v>
      </c>
      <c r="AB209" s="56" t="s">
        <v>1030</v>
      </c>
      <c r="AC209" s="56" t="s">
        <v>95</v>
      </c>
      <c r="AE209" s="56" t="s">
        <v>1699</v>
      </c>
      <c r="AF209" s="56" t="s">
        <v>96</v>
      </c>
      <c r="AG209" s="56" t="s">
        <v>73</v>
      </c>
      <c r="AH209" s="56" t="s">
        <v>1700</v>
      </c>
      <c r="AI209" s="56" t="s">
        <v>74</v>
      </c>
      <c r="AJ209" s="56" t="s">
        <v>97</v>
      </c>
      <c r="AK209" s="56" t="s">
        <v>1701</v>
      </c>
      <c r="AL209" s="56" t="s">
        <v>1701</v>
      </c>
      <c r="AN209" s="56" t="s">
        <v>75</v>
      </c>
      <c r="AO209" s="56" t="s">
        <v>3</v>
      </c>
      <c r="AP209" s="60">
        <v>340.04</v>
      </c>
      <c r="AQ209" s="60">
        <v>0</v>
      </c>
      <c r="AR209" s="58">
        <v>1</v>
      </c>
      <c r="AS209" s="58">
        <v>0</v>
      </c>
      <c r="AT209" s="60">
        <v>102888.98</v>
      </c>
      <c r="AU209" s="60">
        <v>25105.85</v>
      </c>
      <c r="AV209" s="60">
        <v>340.04</v>
      </c>
      <c r="AW209" s="60">
        <v>23510.66</v>
      </c>
      <c r="AX209" s="60">
        <v>7550.76</v>
      </c>
      <c r="AY209" s="60">
        <v>8392.61</v>
      </c>
      <c r="AZ209" s="60">
        <v>85607.39</v>
      </c>
      <c r="BA209" s="60">
        <v>14028.9</v>
      </c>
      <c r="BB209" s="60">
        <v>16090.36</v>
      </c>
      <c r="BC209" s="60">
        <v>16329.53</v>
      </c>
      <c r="BD209" s="60">
        <v>102888.98</v>
      </c>
      <c r="BE209" s="60">
        <v>25105.85</v>
      </c>
      <c r="BF209" s="60">
        <v>0</v>
      </c>
      <c r="BG209" s="60">
        <v>0</v>
      </c>
      <c r="BH209" s="60">
        <v>0</v>
      </c>
      <c r="BI209" s="60">
        <v>299505.03999999998</v>
      </c>
      <c r="BJ209" s="61">
        <v>474</v>
      </c>
      <c r="BK209" s="2" t="s">
        <v>2069</v>
      </c>
    </row>
    <row r="210" spans="1:63" s="1" customFormat="1" x14ac:dyDescent="0.2">
      <c r="A210" s="56" t="s">
        <v>127</v>
      </c>
      <c r="B210" s="56" t="s">
        <v>104</v>
      </c>
      <c r="C210" s="56" t="s">
        <v>128</v>
      </c>
      <c r="G210" s="56" t="s">
        <v>129</v>
      </c>
      <c r="H210" s="56" t="s">
        <v>130</v>
      </c>
      <c r="I210" s="56" t="s">
        <v>757</v>
      </c>
      <c r="K210" s="56" t="s">
        <v>70</v>
      </c>
      <c r="L210" s="56" t="s">
        <v>131</v>
      </c>
      <c r="O210" s="56" t="s">
        <v>132</v>
      </c>
      <c r="Q210" s="56" t="s">
        <v>759</v>
      </c>
      <c r="T210" s="56" t="s">
        <v>2102</v>
      </c>
      <c r="U210" s="56" t="s">
        <v>2102</v>
      </c>
      <c r="V210" s="56" t="s">
        <v>2103</v>
      </c>
      <c r="W210" s="58">
        <v>46445</v>
      </c>
      <c r="X210" s="59" t="s">
        <v>2104</v>
      </c>
      <c r="Y210" s="56" t="s">
        <v>1028</v>
      </c>
      <c r="Z210" s="56" t="s">
        <v>1029</v>
      </c>
      <c r="AA210" s="56" t="s">
        <v>94</v>
      </c>
      <c r="AB210" s="56" t="s">
        <v>1030</v>
      </c>
      <c r="AC210" s="56" t="s">
        <v>95</v>
      </c>
      <c r="AE210" s="56" t="s">
        <v>1031</v>
      </c>
      <c r="AF210" s="56" t="s">
        <v>1032</v>
      </c>
      <c r="AG210" s="56" t="s">
        <v>115</v>
      </c>
      <c r="AH210" s="56" t="s">
        <v>1033</v>
      </c>
      <c r="AI210" s="56" t="s">
        <v>74</v>
      </c>
      <c r="AJ210" s="56" t="s">
        <v>97</v>
      </c>
      <c r="AK210" s="56" t="s">
        <v>109</v>
      </c>
      <c r="AL210" s="56" t="s">
        <v>110</v>
      </c>
      <c r="AN210" s="56" t="s">
        <v>75</v>
      </c>
      <c r="AO210" s="56" t="s">
        <v>3</v>
      </c>
      <c r="AP210" s="60">
        <v>64.650000000000006</v>
      </c>
      <c r="AQ210" s="60">
        <v>0</v>
      </c>
      <c r="AR210" s="58">
        <v>1</v>
      </c>
      <c r="AS210" s="58">
        <v>0</v>
      </c>
      <c r="AT210" s="60">
        <v>102888.98</v>
      </c>
      <c r="AU210" s="60">
        <v>25105.85</v>
      </c>
      <c r="AV210" s="60">
        <v>64.650000000000006</v>
      </c>
      <c r="AW210" s="60">
        <v>23510.66</v>
      </c>
      <c r="AX210" s="60">
        <v>7550.76</v>
      </c>
      <c r="AY210" s="60">
        <v>8392.61</v>
      </c>
      <c r="AZ210" s="60">
        <v>85607.39</v>
      </c>
      <c r="BA210" s="60">
        <v>14028.9</v>
      </c>
      <c r="BB210" s="60">
        <v>16090.36</v>
      </c>
      <c r="BC210" s="60">
        <v>16329.53</v>
      </c>
      <c r="BD210" s="60">
        <v>102888.98</v>
      </c>
      <c r="BE210" s="60">
        <v>25105.85</v>
      </c>
      <c r="BF210" s="60">
        <v>0</v>
      </c>
      <c r="BG210" s="60">
        <v>0</v>
      </c>
      <c r="BH210" s="60">
        <v>0</v>
      </c>
      <c r="BI210" s="60">
        <v>299505.03999999998</v>
      </c>
      <c r="BJ210" s="61">
        <v>474</v>
      </c>
      <c r="BK210" s="2" t="s">
        <v>2069</v>
      </c>
    </row>
    <row r="211" spans="1:63" s="1" customFormat="1" x14ac:dyDescent="0.2">
      <c r="A211" s="56" t="s">
        <v>127</v>
      </c>
      <c r="B211" s="56" t="s">
        <v>104</v>
      </c>
      <c r="C211" s="56" t="s">
        <v>128</v>
      </c>
      <c r="G211" s="56" t="s">
        <v>129</v>
      </c>
      <c r="H211" s="56" t="s">
        <v>130</v>
      </c>
      <c r="I211" s="56" t="s">
        <v>757</v>
      </c>
      <c r="K211" s="56" t="s">
        <v>70</v>
      </c>
      <c r="L211" s="56" t="s">
        <v>131</v>
      </c>
      <c r="O211" s="56" t="s">
        <v>132</v>
      </c>
      <c r="Q211" s="56" t="s">
        <v>759</v>
      </c>
      <c r="T211" s="56" t="s">
        <v>2102</v>
      </c>
      <c r="U211" s="56" t="s">
        <v>2099</v>
      </c>
      <c r="V211" s="56" t="s">
        <v>2105</v>
      </c>
      <c r="W211" s="58">
        <v>45412</v>
      </c>
      <c r="X211" s="59" t="s">
        <v>2106</v>
      </c>
      <c r="Y211" s="56" t="s">
        <v>2107</v>
      </c>
      <c r="Z211" s="56" t="s">
        <v>2108</v>
      </c>
      <c r="AA211" s="56" t="s">
        <v>98</v>
      </c>
      <c r="AB211" s="56" t="s">
        <v>99</v>
      </c>
      <c r="AC211" s="56" t="s">
        <v>100</v>
      </c>
      <c r="AE211" s="56" t="s">
        <v>1870</v>
      </c>
      <c r="AF211" s="56" t="s">
        <v>114</v>
      </c>
      <c r="AH211" s="56" t="s">
        <v>2109</v>
      </c>
      <c r="AI211" s="56" t="s">
        <v>74</v>
      </c>
      <c r="AJ211" s="56" t="s">
        <v>98</v>
      </c>
      <c r="AK211" s="56" t="s">
        <v>2110</v>
      </c>
      <c r="AL211" s="56" t="s">
        <v>2110</v>
      </c>
      <c r="AN211" s="56" t="s">
        <v>75</v>
      </c>
      <c r="AO211" s="56" t="s">
        <v>3</v>
      </c>
      <c r="AP211" s="60">
        <v>1421.4</v>
      </c>
      <c r="AQ211" s="60">
        <v>0</v>
      </c>
      <c r="AR211" s="58">
        <v>1</v>
      </c>
      <c r="AS211" s="58">
        <v>0</v>
      </c>
      <c r="AT211" s="60">
        <v>102888.98</v>
      </c>
      <c r="AU211" s="60">
        <v>25105.85</v>
      </c>
      <c r="AV211" s="60">
        <v>1421.4</v>
      </c>
      <c r="AW211" s="60">
        <v>23510.66</v>
      </c>
      <c r="AX211" s="60">
        <v>7550.76</v>
      </c>
      <c r="AY211" s="60">
        <v>8392.61</v>
      </c>
      <c r="AZ211" s="60">
        <v>85607.39</v>
      </c>
      <c r="BA211" s="60">
        <v>14028.9</v>
      </c>
      <c r="BB211" s="60">
        <v>16090.36</v>
      </c>
      <c r="BC211" s="60">
        <v>16329.53</v>
      </c>
      <c r="BD211" s="60">
        <v>102888.98</v>
      </c>
      <c r="BE211" s="60">
        <v>25105.85</v>
      </c>
      <c r="BF211" s="60">
        <v>0</v>
      </c>
      <c r="BG211" s="60">
        <v>0</v>
      </c>
      <c r="BH211" s="60">
        <v>0</v>
      </c>
      <c r="BI211" s="60">
        <v>299505.03999999998</v>
      </c>
      <c r="BJ211" s="61">
        <v>474</v>
      </c>
      <c r="BK211" s="2" t="s">
        <v>2069</v>
      </c>
    </row>
    <row r="212" spans="1:63" s="1" customFormat="1" ht="22.5" x14ac:dyDescent="0.2">
      <c r="A212" s="56" t="s">
        <v>127</v>
      </c>
      <c r="B212" s="56" t="s">
        <v>104</v>
      </c>
      <c r="C212" s="56" t="s">
        <v>128</v>
      </c>
      <c r="G212" s="56" t="s">
        <v>129</v>
      </c>
      <c r="H212" s="56" t="s">
        <v>130</v>
      </c>
      <c r="I212" s="56" t="s">
        <v>757</v>
      </c>
      <c r="K212" s="56" t="s">
        <v>70</v>
      </c>
      <c r="L212" s="56" t="s">
        <v>131</v>
      </c>
      <c r="O212" s="56" t="s">
        <v>132</v>
      </c>
      <c r="Q212" s="56" t="s">
        <v>758</v>
      </c>
      <c r="T212" s="56" t="s">
        <v>2102</v>
      </c>
      <c r="U212" s="56" t="s">
        <v>2099</v>
      </c>
      <c r="V212" s="56" t="s">
        <v>2111</v>
      </c>
      <c r="W212" s="58">
        <v>48340</v>
      </c>
      <c r="X212" s="59" t="s">
        <v>2112</v>
      </c>
      <c r="Y212" s="56" t="s">
        <v>1508</v>
      </c>
      <c r="Z212" s="56" t="s">
        <v>1509</v>
      </c>
      <c r="AA212" s="56" t="s">
        <v>160</v>
      </c>
      <c r="AB212" s="56" t="s">
        <v>1510</v>
      </c>
      <c r="AC212" s="56" t="s">
        <v>161</v>
      </c>
      <c r="AE212" s="56" t="s">
        <v>1511</v>
      </c>
      <c r="AF212" s="56" t="s">
        <v>1512</v>
      </c>
      <c r="AG212" s="56" t="s">
        <v>135</v>
      </c>
      <c r="AH212" s="56" t="s">
        <v>1513</v>
      </c>
      <c r="AI212" s="56" t="s">
        <v>81</v>
      </c>
      <c r="AJ212" s="56" t="s">
        <v>79</v>
      </c>
      <c r="AK212" s="56" t="s">
        <v>109</v>
      </c>
      <c r="AL212" s="56" t="s">
        <v>110</v>
      </c>
      <c r="AN212" s="56" t="s">
        <v>75</v>
      </c>
      <c r="AO212" s="56" t="s">
        <v>2</v>
      </c>
      <c r="AP212" s="60">
        <v>1557.12</v>
      </c>
      <c r="AQ212" s="60">
        <v>0</v>
      </c>
      <c r="AR212" s="58">
        <v>1</v>
      </c>
      <c r="AS212" s="58">
        <v>0</v>
      </c>
      <c r="AT212" s="60">
        <v>102888.98</v>
      </c>
      <c r="AU212" s="60">
        <v>25105.85</v>
      </c>
      <c r="AV212" s="60">
        <v>1150</v>
      </c>
      <c r="AW212" s="60">
        <v>23510.66</v>
      </c>
      <c r="AX212" s="60">
        <v>7550.76</v>
      </c>
      <c r="AY212" s="60">
        <v>8392.61</v>
      </c>
      <c r="AZ212" s="60">
        <v>85607.39</v>
      </c>
      <c r="BA212" s="60">
        <v>14028.9</v>
      </c>
      <c r="BB212" s="60">
        <v>16090.36</v>
      </c>
      <c r="BC212" s="60">
        <v>16329.53</v>
      </c>
      <c r="BD212" s="60">
        <v>102888.98</v>
      </c>
      <c r="BE212" s="60">
        <v>25105.85</v>
      </c>
      <c r="BF212" s="60">
        <v>0</v>
      </c>
      <c r="BG212" s="60">
        <v>0</v>
      </c>
      <c r="BH212" s="60">
        <v>0</v>
      </c>
      <c r="BI212" s="60">
        <v>299505.03999999998</v>
      </c>
      <c r="BJ212" s="61">
        <v>474</v>
      </c>
      <c r="BK212" s="2" t="s">
        <v>2069</v>
      </c>
    </row>
    <row r="213" spans="1:63" s="1" customFormat="1" x14ac:dyDescent="0.2">
      <c r="A213" s="56" t="s">
        <v>127</v>
      </c>
      <c r="B213" s="56" t="s">
        <v>104</v>
      </c>
      <c r="C213" s="56" t="s">
        <v>128</v>
      </c>
      <c r="G213" s="56" t="s">
        <v>129</v>
      </c>
      <c r="H213" s="56" t="s">
        <v>130</v>
      </c>
      <c r="I213" s="56" t="s">
        <v>757</v>
      </c>
      <c r="K213" s="56" t="s">
        <v>70</v>
      </c>
      <c r="L213" s="56" t="s">
        <v>131</v>
      </c>
      <c r="O213" s="56" t="s">
        <v>132</v>
      </c>
      <c r="Q213" s="56" t="s">
        <v>759</v>
      </c>
      <c r="T213" s="56" t="s">
        <v>2102</v>
      </c>
      <c r="U213" s="56" t="s">
        <v>2099</v>
      </c>
      <c r="V213" s="56" t="s">
        <v>2113</v>
      </c>
      <c r="W213" s="58">
        <v>47677</v>
      </c>
      <c r="X213" s="59" t="s">
        <v>2114</v>
      </c>
      <c r="Y213" s="56" t="s">
        <v>1697</v>
      </c>
      <c r="Z213" s="56" t="s">
        <v>1698</v>
      </c>
      <c r="AA213" s="56" t="s">
        <v>94</v>
      </c>
      <c r="AB213" s="56" t="s">
        <v>1030</v>
      </c>
      <c r="AC213" s="56" t="s">
        <v>95</v>
      </c>
      <c r="AE213" s="56" t="s">
        <v>1699</v>
      </c>
      <c r="AF213" s="56" t="s">
        <v>96</v>
      </c>
      <c r="AG213" s="56" t="s">
        <v>73</v>
      </c>
      <c r="AH213" s="56" t="s">
        <v>1700</v>
      </c>
      <c r="AI213" s="56" t="s">
        <v>74</v>
      </c>
      <c r="AJ213" s="56" t="s">
        <v>97</v>
      </c>
      <c r="AK213" s="56" t="s">
        <v>1701</v>
      </c>
      <c r="AL213" s="56" t="s">
        <v>1701</v>
      </c>
      <c r="AN213" s="56" t="s">
        <v>75</v>
      </c>
      <c r="AO213" s="56" t="s">
        <v>3</v>
      </c>
      <c r="AP213" s="60">
        <v>302.44</v>
      </c>
      <c r="AQ213" s="60">
        <v>0</v>
      </c>
      <c r="AR213" s="58">
        <v>1</v>
      </c>
      <c r="AS213" s="58">
        <v>0</v>
      </c>
      <c r="AT213" s="60">
        <v>102888.98</v>
      </c>
      <c r="AU213" s="60">
        <v>25105.85</v>
      </c>
      <c r="AV213" s="60">
        <v>302.44</v>
      </c>
      <c r="AW213" s="60">
        <v>23510.66</v>
      </c>
      <c r="AX213" s="60">
        <v>7550.76</v>
      </c>
      <c r="AY213" s="60">
        <v>8392.61</v>
      </c>
      <c r="AZ213" s="60">
        <v>85607.39</v>
      </c>
      <c r="BA213" s="60">
        <v>14028.9</v>
      </c>
      <c r="BB213" s="60">
        <v>16090.36</v>
      </c>
      <c r="BC213" s="60">
        <v>16329.53</v>
      </c>
      <c r="BD213" s="60">
        <v>102888.98</v>
      </c>
      <c r="BE213" s="60">
        <v>25105.85</v>
      </c>
      <c r="BF213" s="60">
        <v>0</v>
      </c>
      <c r="BG213" s="60">
        <v>0</v>
      </c>
      <c r="BH213" s="60">
        <v>0</v>
      </c>
      <c r="BI213" s="60">
        <v>299505.03999999998</v>
      </c>
      <c r="BJ213" s="61">
        <v>474</v>
      </c>
      <c r="BK213" s="2" t="s">
        <v>2069</v>
      </c>
    </row>
    <row r="214" spans="1:63" s="1" customFormat="1" x14ac:dyDescent="0.2">
      <c r="A214" s="56" t="s">
        <v>127</v>
      </c>
      <c r="B214" s="56" t="s">
        <v>104</v>
      </c>
      <c r="C214" s="56" t="s">
        <v>128</v>
      </c>
      <c r="G214" s="56" t="s">
        <v>129</v>
      </c>
      <c r="H214" s="56" t="s">
        <v>130</v>
      </c>
      <c r="I214" s="56" t="s">
        <v>757</v>
      </c>
      <c r="K214" s="56" t="s">
        <v>70</v>
      </c>
      <c r="L214" s="56" t="s">
        <v>131</v>
      </c>
      <c r="O214" s="56" t="s">
        <v>132</v>
      </c>
      <c r="Q214" s="56" t="s">
        <v>759</v>
      </c>
      <c r="T214" s="56" t="s">
        <v>2115</v>
      </c>
      <c r="U214" s="56" t="s">
        <v>2102</v>
      </c>
      <c r="V214" s="56" t="s">
        <v>2116</v>
      </c>
      <c r="W214" s="58">
        <v>47980</v>
      </c>
      <c r="X214" s="59" t="s">
        <v>2117</v>
      </c>
      <c r="Y214" s="56" t="s">
        <v>2107</v>
      </c>
      <c r="Z214" s="56" t="s">
        <v>2108</v>
      </c>
      <c r="AA214" s="56" t="s">
        <v>98</v>
      </c>
      <c r="AB214" s="56" t="s">
        <v>99</v>
      </c>
      <c r="AC214" s="56" t="s">
        <v>100</v>
      </c>
      <c r="AE214" s="56" t="s">
        <v>1870</v>
      </c>
      <c r="AF214" s="56" t="s">
        <v>114</v>
      </c>
      <c r="AH214" s="56" t="s">
        <v>2109</v>
      </c>
      <c r="AI214" s="56" t="s">
        <v>74</v>
      </c>
      <c r="AJ214" s="56" t="s">
        <v>98</v>
      </c>
      <c r="AK214" s="56" t="s">
        <v>2110</v>
      </c>
      <c r="AL214" s="56" t="s">
        <v>2110</v>
      </c>
      <c r="AN214" s="56" t="s">
        <v>75</v>
      </c>
      <c r="AO214" s="56" t="s">
        <v>3</v>
      </c>
      <c r="AP214" s="60">
        <v>71</v>
      </c>
      <c r="AQ214" s="60">
        <v>0</v>
      </c>
      <c r="AR214" s="58">
        <v>1</v>
      </c>
      <c r="AS214" s="58">
        <v>0</v>
      </c>
      <c r="AT214" s="60">
        <v>102888.98</v>
      </c>
      <c r="AU214" s="60">
        <v>25105.85</v>
      </c>
      <c r="AV214" s="60">
        <v>71</v>
      </c>
      <c r="AW214" s="60">
        <v>23510.66</v>
      </c>
      <c r="AX214" s="60">
        <v>7550.76</v>
      </c>
      <c r="AY214" s="60">
        <v>8392.61</v>
      </c>
      <c r="AZ214" s="60">
        <v>85607.39</v>
      </c>
      <c r="BA214" s="60">
        <v>14028.9</v>
      </c>
      <c r="BB214" s="60">
        <v>16090.36</v>
      </c>
      <c r="BC214" s="60">
        <v>16329.53</v>
      </c>
      <c r="BD214" s="60">
        <v>102888.98</v>
      </c>
      <c r="BE214" s="60">
        <v>25105.85</v>
      </c>
      <c r="BF214" s="60">
        <v>0</v>
      </c>
      <c r="BG214" s="60">
        <v>0</v>
      </c>
      <c r="BH214" s="60">
        <v>0</v>
      </c>
      <c r="BI214" s="60">
        <v>299505.03999999998</v>
      </c>
      <c r="BJ214" s="61">
        <v>474</v>
      </c>
      <c r="BK214" s="2" t="s">
        <v>2069</v>
      </c>
    </row>
    <row r="215" spans="1:63" s="1" customFormat="1" x14ac:dyDescent="0.2">
      <c r="A215" s="56" t="s">
        <v>127</v>
      </c>
      <c r="B215" s="56" t="s">
        <v>104</v>
      </c>
      <c r="C215" s="56" t="s">
        <v>128</v>
      </c>
      <c r="G215" s="56" t="s">
        <v>129</v>
      </c>
      <c r="H215" s="56" t="s">
        <v>130</v>
      </c>
      <c r="I215" s="56" t="s">
        <v>757</v>
      </c>
      <c r="K215" s="56" t="s">
        <v>70</v>
      </c>
      <c r="L215" s="56" t="s">
        <v>131</v>
      </c>
      <c r="O215" s="56" t="s">
        <v>132</v>
      </c>
      <c r="Q215" s="56" t="s">
        <v>759</v>
      </c>
      <c r="T215" s="56" t="s">
        <v>2118</v>
      </c>
      <c r="U215" s="56" t="s">
        <v>2115</v>
      </c>
      <c r="V215" s="56" t="s">
        <v>766</v>
      </c>
      <c r="W215" s="58">
        <v>39065</v>
      </c>
      <c r="X215" s="59" t="s">
        <v>2119</v>
      </c>
      <c r="Y215" s="56" t="s">
        <v>767</v>
      </c>
      <c r="Z215" s="56" t="s">
        <v>768</v>
      </c>
      <c r="AA215" s="56" t="s">
        <v>769</v>
      </c>
      <c r="AB215" s="56" t="s">
        <v>770</v>
      </c>
      <c r="AC215" s="56" t="s">
        <v>138</v>
      </c>
      <c r="AE215" s="56" t="s">
        <v>771</v>
      </c>
      <c r="AF215" s="56" t="s">
        <v>114</v>
      </c>
      <c r="AG215" s="56" t="s">
        <v>115</v>
      </c>
      <c r="AH215" s="56" t="s">
        <v>772</v>
      </c>
      <c r="AI215" s="56" t="s">
        <v>74</v>
      </c>
      <c r="AJ215" s="56" t="s">
        <v>79</v>
      </c>
      <c r="AK215" s="56" t="s">
        <v>109</v>
      </c>
      <c r="AL215" s="56" t="s">
        <v>110</v>
      </c>
      <c r="AN215" s="56" t="s">
        <v>75</v>
      </c>
      <c r="AO215" s="56" t="s">
        <v>3</v>
      </c>
      <c r="AP215" s="60">
        <v>1551.93</v>
      </c>
      <c r="AQ215" s="60">
        <v>0</v>
      </c>
      <c r="AR215" s="58">
        <v>1</v>
      </c>
      <c r="AS215" s="58">
        <v>0</v>
      </c>
      <c r="AT215" s="60">
        <v>102888.98</v>
      </c>
      <c r="AU215" s="60">
        <v>25105.85</v>
      </c>
      <c r="AV215" s="60">
        <v>1551.93</v>
      </c>
      <c r="AW215" s="60">
        <v>23510.66</v>
      </c>
      <c r="AX215" s="60">
        <v>7550.76</v>
      </c>
      <c r="AY215" s="60">
        <v>8392.61</v>
      </c>
      <c r="AZ215" s="60">
        <v>85607.39</v>
      </c>
      <c r="BA215" s="60">
        <v>14028.9</v>
      </c>
      <c r="BB215" s="60">
        <v>16090.36</v>
      </c>
      <c r="BC215" s="60">
        <v>16329.53</v>
      </c>
      <c r="BD215" s="60">
        <v>102888.98</v>
      </c>
      <c r="BE215" s="60">
        <v>25105.85</v>
      </c>
      <c r="BF215" s="60">
        <v>0</v>
      </c>
      <c r="BG215" s="60">
        <v>0</v>
      </c>
      <c r="BH215" s="60">
        <v>0</v>
      </c>
      <c r="BI215" s="60">
        <v>299505.03999999998</v>
      </c>
      <c r="BJ215" s="61">
        <v>474</v>
      </c>
      <c r="BK215" s="2" t="s">
        <v>2069</v>
      </c>
    </row>
    <row r="216" spans="1:63" s="1" customFormat="1" x14ac:dyDescent="0.2">
      <c r="A216" s="56" t="s">
        <v>127</v>
      </c>
      <c r="B216" s="56" t="s">
        <v>104</v>
      </c>
      <c r="C216" s="56" t="s">
        <v>128</v>
      </c>
      <c r="G216" s="56" t="s">
        <v>129</v>
      </c>
      <c r="H216" s="56" t="s">
        <v>130</v>
      </c>
      <c r="I216" s="56" t="s">
        <v>757</v>
      </c>
      <c r="K216" s="56" t="s">
        <v>70</v>
      </c>
      <c r="L216" s="56" t="s">
        <v>131</v>
      </c>
      <c r="O216" s="56" t="s">
        <v>132</v>
      </c>
      <c r="Q216" s="56" t="s">
        <v>758</v>
      </c>
      <c r="T216" s="56" t="s">
        <v>2118</v>
      </c>
      <c r="U216" s="56" t="s">
        <v>2118</v>
      </c>
      <c r="V216" s="56" t="s">
        <v>2120</v>
      </c>
      <c r="W216" s="58">
        <v>40243</v>
      </c>
      <c r="X216" s="59" t="s">
        <v>2121</v>
      </c>
      <c r="Y216" s="56" t="s">
        <v>2122</v>
      </c>
      <c r="Z216" s="56" t="s">
        <v>2123</v>
      </c>
      <c r="AA216" s="56" t="s">
        <v>180</v>
      </c>
      <c r="AB216" s="56" t="s">
        <v>181</v>
      </c>
      <c r="AC216" s="56" t="s">
        <v>182</v>
      </c>
      <c r="AE216" s="56" t="s">
        <v>2124</v>
      </c>
      <c r="AF216" s="56" t="s">
        <v>2125</v>
      </c>
      <c r="AG216" s="56" t="s">
        <v>1674</v>
      </c>
      <c r="AH216" s="56" t="s">
        <v>2126</v>
      </c>
      <c r="AI216" s="56" t="s">
        <v>81</v>
      </c>
      <c r="AJ216" s="56" t="s">
        <v>183</v>
      </c>
      <c r="AK216" s="56" t="s">
        <v>1428</v>
      </c>
      <c r="AL216" s="56" t="s">
        <v>1479</v>
      </c>
      <c r="AN216" s="56" t="s">
        <v>75</v>
      </c>
      <c r="AO216" s="56" t="s">
        <v>2</v>
      </c>
      <c r="AP216" s="60">
        <v>406.38</v>
      </c>
      <c r="AQ216" s="60">
        <v>0</v>
      </c>
      <c r="AR216" s="58">
        <v>1</v>
      </c>
      <c r="AS216" s="58">
        <v>0</v>
      </c>
      <c r="AT216" s="60">
        <v>102888.98</v>
      </c>
      <c r="AU216" s="60">
        <v>25105.85</v>
      </c>
      <c r="AV216" s="60">
        <v>300.7</v>
      </c>
      <c r="AW216" s="60">
        <v>23510.66</v>
      </c>
      <c r="AX216" s="60">
        <v>7550.76</v>
      </c>
      <c r="AY216" s="60">
        <v>8392.61</v>
      </c>
      <c r="AZ216" s="60">
        <v>85607.39</v>
      </c>
      <c r="BA216" s="60">
        <v>14028.9</v>
      </c>
      <c r="BB216" s="60">
        <v>16090.36</v>
      </c>
      <c r="BC216" s="60">
        <v>16329.53</v>
      </c>
      <c r="BD216" s="60">
        <v>102888.98</v>
      </c>
      <c r="BE216" s="60">
        <v>25105.85</v>
      </c>
      <c r="BF216" s="60">
        <v>0</v>
      </c>
      <c r="BG216" s="60">
        <v>0</v>
      </c>
      <c r="BH216" s="60">
        <v>0</v>
      </c>
      <c r="BI216" s="60">
        <v>299505.03999999998</v>
      </c>
      <c r="BJ216" s="61">
        <v>474</v>
      </c>
      <c r="BK216" s="2" t="s">
        <v>2069</v>
      </c>
    </row>
    <row r="217" spans="1:63" s="1" customFormat="1" x14ac:dyDescent="0.2">
      <c r="A217" s="56" t="s">
        <v>127</v>
      </c>
      <c r="B217" s="56" t="s">
        <v>104</v>
      </c>
      <c r="C217" s="56" t="s">
        <v>128</v>
      </c>
      <c r="G217" s="56" t="s">
        <v>129</v>
      </c>
      <c r="H217" s="56" t="s">
        <v>130</v>
      </c>
      <c r="I217" s="56" t="s">
        <v>757</v>
      </c>
      <c r="K217" s="56" t="s">
        <v>70</v>
      </c>
      <c r="L217" s="56" t="s">
        <v>131</v>
      </c>
      <c r="O217" s="56" t="s">
        <v>132</v>
      </c>
      <c r="Q217" s="56" t="s">
        <v>759</v>
      </c>
      <c r="T217" s="56" t="s">
        <v>2127</v>
      </c>
      <c r="U217" s="56" t="s">
        <v>2128</v>
      </c>
      <c r="V217" s="56" t="s">
        <v>2129</v>
      </c>
      <c r="W217" s="58">
        <v>40003</v>
      </c>
      <c r="X217" s="59" t="s">
        <v>2130</v>
      </c>
      <c r="Y217" s="56" t="s">
        <v>1945</v>
      </c>
      <c r="Z217" s="56" t="s">
        <v>1946</v>
      </c>
      <c r="AA217" s="56" t="s">
        <v>105</v>
      </c>
      <c r="AB217" s="56" t="s">
        <v>106</v>
      </c>
      <c r="AC217" s="56" t="s">
        <v>107</v>
      </c>
      <c r="AE217" s="56" t="s">
        <v>1947</v>
      </c>
      <c r="AF217" s="56" t="s">
        <v>114</v>
      </c>
      <c r="AG217" s="56" t="s">
        <v>115</v>
      </c>
      <c r="AH217" s="56" t="s">
        <v>1948</v>
      </c>
      <c r="AI217" s="56" t="s">
        <v>74</v>
      </c>
      <c r="AJ217" s="56" t="s">
        <v>108</v>
      </c>
      <c r="AK217" s="56" t="s">
        <v>1949</v>
      </c>
      <c r="AL217" s="56" t="s">
        <v>1949</v>
      </c>
      <c r="AN217" s="56" t="s">
        <v>75</v>
      </c>
      <c r="AO217" s="56" t="s">
        <v>3</v>
      </c>
      <c r="AP217" s="60">
        <v>131.59</v>
      </c>
      <c r="AQ217" s="60">
        <v>0</v>
      </c>
      <c r="AR217" s="58">
        <v>1</v>
      </c>
      <c r="AS217" s="58">
        <v>0</v>
      </c>
      <c r="AT217" s="60">
        <v>102888.98</v>
      </c>
      <c r="AU217" s="60">
        <v>25105.85</v>
      </c>
      <c r="AV217" s="60">
        <v>131.59</v>
      </c>
      <c r="AW217" s="60">
        <v>23510.66</v>
      </c>
      <c r="AX217" s="60">
        <v>7550.76</v>
      </c>
      <c r="AY217" s="60">
        <v>8392.61</v>
      </c>
      <c r="AZ217" s="60">
        <v>85607.39</v>
      </c>
      <c r="BA217" s="60">
        <v>14028.9</v>
      </c>
      <c r="BB217" s="60">
        <v>16090.36</v>
      </c>
      <c r="BC217" s="60">
        <v>16329.53</v>
      </c>
      <c r="BD217" s="60">
        <v>102888.98</v>
      </c>
      <c r="BE217" s="60">
        <v>25105.85</v>
      </c>
      <c r="BF217" s="60">
        <v>0</v>
      </c>
      <c r="BG217" s="60">
        <v>0</v>
      </c>
      <c r="BH217" s="60">
        <v>0</v>
      </c>
      <c r="BI217" s="60">
        <v>299505.03999999998</v>
      </c>
      <c r="BJ217" s="61">
        <v>474</v>
      </c>
      <c r="BK217" s="2" t="s">
        <v>2069</v>
      </c>
    </row>
    <row r="218" spans="1:63" s="1" customFormat="1" ht="22.5" x14ac:dyDescent="0.2">
      <c r="A218" s="56" t="s">
        <v>127</v>
      </c>
      <c r="B218" s="56" t="s">
        <v>104</v>
      </c>
      <c r="C218" s="56" t="s">
        <v>128</v>
      </c>
      <c r="G218" s="56" t="s">
        <v>129</v>
      </c>
      <c r="H218" s="56" t="s">
        <v>130</v>
      </c>
      <c r="I218" s="56" t="s">
        <v>757</v>
      </c>
      <c r="K218" s="56" t="s">
        <v>70</v>
      </c>
      <c r="L218" s="56" t="s">
        <v>131</v>
      </c>
      <c r="O218" s="56" t="s">
        <v>132</v>
      </c>
      <c r="Q218" s="56" t="s">
        <v>759</v>
      </c>
      <c r="T218" s="56" t="s">
        <v>2127</v>
      </c>
      <c r="U218" s="56" t="s">
        <v>2128</v>
      </c>
      <c r="V218" s="56" t="s">
        <v>112</v>
      </c>
      <c r="W218" s="58">
        <v>41982</v>
      </c>
      <c r="X218" s="59" t="s">
        <v>2131</v>
      </c>
      <c r="Y218" s="56" t="s">
        <v>140</v>
      </c>
      <c r="Z218" s="56" t="s">
        <v>141</v>
      </c>
      <c r="AA218" s="56" t="s">
        <v>142</v>
      </c>
      <c r="AB218" s="56" t="s">
        <v>143</v>
      </c>
      <c r="AC218" s="56" t="s">
        <v>144</v>
      </c>
      <c r="AE218" s="56" t="s">
        <v>145</v>
      </c>
      <c r="AF218" s="56" t="s">
        <v>114</v>
      </c>
      <c r="AG218" s="56" t="s">
        <v>115</v>
      </c>
      <c r="AH218" s="56" t="s">
        <v>146</v>
      </c>
      <c r="AI218" s="56" t="s">
        <v>74</v>
      </c>
      <c r="AJ218" s="56" t="s">
        <v>147</v>
      </c>
      <c r="AK218" s="56" t="s">
        <v>148</v>
      </c>
      <c r="AL218" s="56" t="s">
        <v>148</v>
      </c>
      <c r="AN218" s="56" t="s">
        <v>75</v>
      </c>
      <c r="AO218" s="56" t="s">
        <v>3</v>
      </c>
      <c r="AP218" s="60">
        <v>4.57</v>
      </c>
      <c r="AQ218" s="60">
        <v>0</v>
      </c>
      <c r="AR218" s="58">
        <v>1</v>
      </c>
      <c r="AS218" s="58">
        <v>0</v>
      </c>
      <c r="AT218" s="60">
        <v>102888.98</v>
      </c>
      <c r="AU218" s="60">
        <v>25105.85</v>
      </c>
      <c r="AV218" s="60">
        <v>4.57</v>
      </c>
      <c r="AW218" s="60">
        <v>23510.66</v>
      </c>
      <c r="AX218" s="60">
        <v>7550.76</v>
      </c>
      <c r="AY218" s="60">
        <v>8392.61</v>
      </c>
      <c r="AZ218" s="60">
        <v>85607.39</v>
      </c>
      <c r="BA218" s="60">
        <v>14028.9</v>
      </c>
      <c r="BB218" s="60">
        <v>16090.36</v>
      </c>
      <c r="BC218" s="60">
        <v>16329.53</v>
      </c>
      <c r="BD218" s="60">
        <v>102888.98</v>
      </c>
      <c r="BE218" s="60">
        <v>25105.85</v>
      </c>
      <c r="BF218" s="60">
        <v>0</v>
      </c>
      <c r="BG218" s="60">
        <v>0</v>
      </c>
      <c r="BH218" s="60">
        <v>0</v>
      </c>
      <c r="BI218" s="60">
        <v>299505.03999999998</v>
      </c>
      <c r="BJ218" s="61">
        <v>474</v>
      </c>
      <c r="BK218" s="2" t="s">
        <v>2069</v>
      </c>
    </row>
    <row r="219" spans="1:63" s="1" customFormat="1" x14ac:dyDescent="0.2">
      <c r="A219" s="56" t="s">
        <v>127</v>
      </c>
      <c r="B219" s="56" t="s">
        <v>104</v>
      </c>
      <c r="C219" s="56" t="s">
        <v>128</v>
      </c>
      <c r="G219" s="56" t="s">
        <v>129</v>
      </c>
      <c r="H219" s="56" t="s">
        <v>130</v>
      </c>
      <c r="I219" s="56" t="s">
        <v>757</v>
      </c>
      <c r="K219" s="56" t="s">
        <v>70</v>
      </c>
      <c r="L219" s="56" t="s">
        <v>131</v>
      </c>
      <c r="O219" s="56" t="s">
        <v>132</v>
      </c>
      <c r="Q219" s="56" t="s">
        <v>759</v>
      </c>
      <c r="T219" s="56" t="s">
        <v>2132</v>
      </c>
      <c r="U219" s="56" t="s">
        <v>2127</v>
      </c>
      <c r="V219" s="56" t="s">
        <v>112</v>
      </c>
      <c r="W219" s="58">
        <v>51568</v>
      </c>
      <c r="X219" s="59" t="s">
        <v>2133</v>
      </c>
      <c r="Y219" s="56" t="s">
        <v>2134</v>
      </c>
      <c r="Z219" s="56" t="s">
        <v>2135</v>
      </c>
      <c r="AA219" s="56" t="s">
        <v>105</v>
      </c>
      <c r="AB219" s="56" t="s">
        <v>106</v>
      </c>
      <c r="AC219" s="56" t="s">
        <v>107</v>
      </c>
      <c r="AE219" s="56" t="s">
        <v>2136</v>
      </c>
      <c r="AF219" s="56" t="s">
        <v>114</v>
      </c>
      <c r="AG219" s="56" t="s">
        <v>115</v>
      </c>
      <c r="AH219" s="56" t="s">
        <v>2137</v>
      </c>
      <c r="AI219" s="56" t="s">
        <v>74</v>
      </c>
      <c r="AJ219" s="56" t="s">
        <v>108</v>
      </c>
      <c r="AK219" s="56" t="s">
        <v>2138</v>
      </c>
      <c r="AL219" s="56" t="s">
        <v>2138</v>
      </c>
      <c r="AN219" s="56" t="s">
        <v>75</v>
      </c>
      <c r="AO219" s="56" t="s">
        <v>3</v>
      </c>
      <c r="AP219" s="60">
        <v>537.08000000000004</v>
      </c>
      <c r="AQ219" s="60">
        <v>0</v>
      </c>
      <c r="AR219" s="58">
        <v>1</v>
      </c>
      <c r="AS219" s="58">
        <v>0</v>
      </c>
      <c r="AT219" s="60">
        <v>102888.98</v>
      </c>
      <c r="AU219" s="60">
        <v>25105.85</v>
      </c>
      <c r="AV219" s="60">
        <v>537.08000000000004</v>
      </c>
      <c r="AW219" s="60">
        <v>23510.66</v>
      </c>
      <c r="AX219" s="60">
        <v>7550.76</v>
      </c>
      <c r="AY219" s="60">
        <v>8392.61</v>
      </c>
      <c r="AZ219" s="60">
        <v>85607.39</v>
      </c>
      <c r="BA219" s="60">
        <v>14028.9</v>
      </c>
      <c r="BB219" s="60">
        <v>16090.36</v>
      </c>
      <c r="BC219" s="60">
        <v>16329.53</v>
      </c>
      <c r="BD219" s="60">
        <v>102888.98</v>
      </c>
      <c r="BE219" s="60">
        <v>25105.85</v>
      </c>
      <c r="BF219" s="60">
        <v>0</v>
      </c>
      <c r="BG219" s="60">
        <v>0</v>
      </c>
      <c r="BH219" s="60">
        <v>0</v>
      </c>
      <c r="BI219" s="60">
        <v>299505.03999999998</v>
      </c>
      <c r="BJ219" s="61">
        <v>474</v>
      </c>
      <c r="BK219" s="2" t="s">
        <v>2069</v>
      </c>
    </row>
    <row r="220" spans="1:63" s="1" customFormat="1" x14ac:dyDescent="0.2">
      <c r="A220" s="56" t="s">
        <v>127</v>
      </c>
      <c r="B220" s="56" t="s">
        <v>104</v>
      </c>
      <c r="C220" s="56" t="s">
        <v>128</v>
      </c>
      <c r="G220" s="56" t="s">
        <v>129</v>
      </c>
      <c r="H220" s="56" t="s">
        <v>130</v>
      </c>
      <c r="I220" s="56" t="s">
        <v>757</v>
      </c>
      <c r="K220" s="56" t="s">
        <v>70</v>
      </c>
      <c r="L220" s="56" t="s">
        <v>131</v>
      </c>
      <c r="O220" s="56" t="s">
        <v>132</v>
      </c>
      <c r="Q220" s="56" t="s">
        <v>758</v>
      </c>
      <c r="T220" s="56" t="s">
        <v>2139</v>
      </c>
      <c r="U220" s="56" t="s">
        <v>2132</v>
      </c>
      <c r="V220" s="56" t="s">
        <v>112</v>
      </c>
      <c r="W220" s="58">
        <v>50456</v>
      </c>
      <c r="X220" s="59" t="s">
        <v>2140</v>
      </c>
      <c r="Y220" s="56" t="s">
        <v>1987</v>
      </c>
      <c r="Z220" s="56" t="s">
        <v>1988</v>
      </c>
      <c r="AA220" s="56" t="s">
        <v>76</v>
      </c>
      <c r="AB220" s="56" t="s">
        <v>102</v>
      </c>
      <c r="AC220" s="56" t="s">
        <v>103</v>
      </c>
      <c r="AE220" s="56" t="s">
        <v>1989</v>
      </c>
      <c r="AF220" s="56" t="s">
        <v>1990</v>
      </c>
      <c r="AG220" s="56" t="s">
        <v>1991</v>
      </c>
      <c r="AH220" s="56" t="s">
        <v>1992</v>
      </c>
      <c r="AI220" s="56" t="s">
        <v>81</v>
      </c>
      <c r="AJ220" s="56" t="s">
        <v>79</v>
      </c>
      <c r="AK220" s="56" t="s">
        <v>1993</v>
      </c>
      <c r="AL220" s="56" t="s">
        <v>1993</v>
      </c>
      <c r="AN220" s="56" t="s">
        <v>75</v>
      </c>
      <c r="AO220" s="56" t="s">
        <v>2</v>
      </c>
      <c r="AP220" s="60">
        <v>0</v>
      </c>
      <c r="AQ220" s="60">
        <v>-130.82</v>
      </c>
      <c r="AR220" s="58">
        <v>0</v>
      </c>
      <c r="AS220" s="58">
        <v>1</v>
      </c>
      <c r="AT220" s="60">
        <v>102888.98</v>
      </c>
      <c r="AU220" s="60">
        <v>25105.85</v>
      </c>
      <c r="AV220" s="60">
        <v>-100</v>
      </c>
      <c r="AW220" s="60">
        <v>23510.66</v>
      </c>
      <c r="AX220" s="60">
        <v>7550.76</v>
      </c>
      <c r="AY220" s="60">
        <v>8392.61</v>
      </c>
      <c r="AZ220" s="60">
        <v>85607.39</v>
      </c>
      <c r="BA220" s="60">
        <v>14028.9</v>
      </c>
      <c r="BB220" s="60">
        <v>16090.36</v>
      </c>
      <c r="BC220" s="60">
        <v>16329.53</v>
      </c>
      <c r="BD220" s="60">
        <v>102888.98</v>
      </c>
      <c r="BE220" s="60">
        <v>25105.85</v>
      </c>
      <c r="BF220" s="60">
        <v>0</v>
      </c>
      <c r="BG220" s="60">
        <v>0</v>
      </c>
      <c r="BH220" s="60">
        <v>0</v>
      </c>
      <c r="BI220" s="60">
        <v>299505.03999999998</v>
      </c>
      <c r="BJ220" s="61">
        <v>474</v>
      </c>
      <c r="BK220" s="2" t="s">
        <v>2069</v>
      </c>
    </row>
    <row r="221" spans="1:63" s="1" customFormat="1" x14ac:dyDescent="0.2">
      <c r="A221" s="56" t="s">
        <v>127</v>
      </c>
      <c r="B221" s="56" t="s">
        <v>104</v>
      </c>
      <c r="C221" s="56" t="s">
        <v>128</v>
      </c>
      <c r="G221" s="56" t="s">
        <v>129</v>
      </c>
      <c r="H221" s="56" t="s">
        <v>130</v>
      </c>
      <c r="I221" s="56" t="s">
        <v>757</v>
      </c>
      <c r="K221" s="56" t="s">
        <v>70</v>
      </c>
      <c r="L221" s="56" t="s">
        <v>131</v>
      </c>
      <c r="O221" s="56" t="s">
        <v>132</v>
      </c>
      <c r="Q221" s="56" t="s">
        <v>759</v>
      </c>
      <c r="T221" s="56" t="s">
        <v>2141</v>
      </c>
      <c r="U221" s="56" t="s">
        <v>2139</v>
      </c>
      <c r="V221" s="56" t="s">
        <v>162</v>
      </c>
      <c r="W221" s="58">
        <v>46134</v>
      </c>
      <c r="X221" s="59" t="s">
        <v>2142</v>
      </c>
      <c r="Y221" s="56" t="s">
        <v>163</v>
      </c>
      <c r="Z221" s="56" t="s">
        <v>164</v>
      </c>
      <c r="AA221" s="56" t="s">
        <v>119</v>
      </c>
      <c r="AB221" s="56" t="s">
        <v>165</v>
      </c>
      <c r="AC221" s="56" t="s">
        <v>166</v>
      </c>
      <c r="AE221" s="56" t="s">
        <v>167</v>
      </c>
      <c r="AF221" s="56" t="s">
        <v>114</v>
      </c>
      <c r="AG221" s="56" t="s">
        <v>115</v>
      </c>
      <c r="AH221" s="56" t="s">
        <v>168</v>
      </c>
      <c r="AI221" s="56" t="s">
        <v>74</v>
      </c>
      <c r="AJ221" s="56" t="s">
        <v>79</v>
      </c>
      <c r="AK221" s="56" t="s">
        <v>169</v>
      </c>
      <c r="AL221" s="56" t="s">
        <v>169</v>
      </c>
      <c r="AN221" s="56" t="s">
        <v>75</v>
      </c>
      <c r="AO221" s="56" t="s">
        <v>3</v>
      </c>
      <c r="AP221" s="60">
        <v>34.47</v>
      </c>
      <c r="AQ221" s="60">
        <v>0</v>
      </c>
      <c r="AR221" s="58">
        <v>1</v>
      </c>
      <c r="AS221" s="58">
        <v>0</v>
      </c>
      <c r="AT221" s="60">
        <v>102888.98</v>
      </c>
      <c r="AU221" s="60">
        <v>25105.85</v>
      </c>
      <c r="AV221" s="60">
        <v>34.47</v>
      </c>
      <c r="AW221" s="60">
        <v>23510.66</v>
      </c>
      <c r="AX221" s="60">
        <v>7550.76</v>
      </c>
      <c r="AY221" s="60">
        <v>8392.61</v>
      </c>
      <c r="AZ221" s="60">
        <v>85607.39</v>
      </c>
      <c r="BA221" s="60">
        <v>14028.9</v>
      </c>
      <c r="BB221" s="60">
        <v>16090.36</v>
      </c>
      <c r="BC221" s="60">
        <v>16329.53</v>
      </c>
      <c r="BD221" s="60">
        <v>102888.98</v>
      </c>
      <c r="BE221" s="60">
        <v>25105.85</v>
      </c>
      <c r="BF221" s="60">
        <v>0</v>
      </c>
      <c r="BG221" s="60">
        <v>0</v>
      </c>
      <c r="BH221" s="60">
        <v>0</v>
      </c>
      <c r="BI221" s="60">
        <v>299505.03999999998</v>
      </c>
      <c r="BJ221" s="61">
        <v>474</v>
      </c>
      <c r="BK221" s="2" t="s">
        <v>2069</v>
      </c>
    </row>
    <row r="222" spans="1:63" s="1" customFormat="1" x14ac:dyDescent="0.2">
      <c r="A222" s="56" t="s">
        <v>127</v>
      </c>
      <c r="B222" s="56" t="s">
        <v>104</v>
      </c>
      <c r="C222" s="56" t="s">
        <v>128</v>
      </c>
      <c r="G222" s="56" t="s">
        <v>129</v>
      </c>
      <c r="H222" s="56" t="s">
        <v>130</v>
      </c>
      <c r="I222" s="56" t="s">
        <v>757</v>
      </c>
      <c r="K222" s="56" t="s">
        <v>70</v>
      </c>
      <c r="L222" s="56" t="s">
        <v>131</v>
      </c>
      <c r="O222" s="56" t="s">
        <v>132</v>
      </c>
      <c r="Q222" s="56" t="s">
        <v>759</v>
      </c>
      <c r="T222" s="56" t="s">
        <v>2143</v>
      </c>
      <c r="U222" s="56" t="s">
        <v>2141</v>
      </c>
      <c r="V222" s="56" t="s">
        <v>162</v>
      </c>
      <c r="W222" s="58">
        <v>39288</v>
      </c>
      <c r="X222" s="59" t="s">
        <v>2144</v>
      </c>
      <c r="Y222" s="56" t="s">
        <v>163</v>
      </c>
      <c r="Z222" s="56" t="s">
        <v>164</v>
      </c>
      <c r="AA222" s="56" t="s">
        <v>119</v>
      </c>
      <c r="AB222" s="56" t="s">
        <v>165</v>
      </c>
      <c r="AC222" s="56" t="s">
        <v>166</v>
      </c>
      <c r="AE222" s="56" t="s">
        <v>167</v>
      </c>
      <c r="AF222" s="56" t="s">
        <v>114</v>
      </c>
      <c r="AG222" s="56" t="s">
        <v>115</v>
      </c>
      <c r="AH222" s="56" t="s">
        <v>168</v>
      </c>
      <c r="AI222" s="56" t="s">
        <v>74</v>
      </c>
      <c r="AJ222" s="56" t="s">
        <v>79</v>
      </c>
      <c r="AK222" s="56" t="s">
        <v>169</v>
      </c>
      <c r="AL222" s="56" t="s">
        <v>169</v>
      </c>
      <c r="AN222" s="56" t="s">
        <v>75</v>
      </c>
      <c r="AO222" s="56" t="s">
        <v>3</v>
      </c>
      <c r="AP222" s="60">
        <v>89.52</v>
      </c>
      <c r="AQ222" s="60">
        <v>0</v>
      </c>
      <c r="AR222" s="58">
        <v>1</v>
      </c>
      <c r="AS222" s="58">
        <v>0</v>
      </c>
      <c r="AT222" s="60">
        <v>102888.98</v>
      </c>
      <c r="AU222" s="60">
        <v>25105.85</v>
      </c>
      <c r="AV222" s="60">
        <v>89.52</v>
      </c>
      <c r="AW222" s="60">
        <v>23510.66</v>
      </c>
      <c r="AX222" s="60">
        <v>7550.76</v>
      </c>
      <c r="AY222" s="60">
        <v>8392.61</v>
      </c>
      <c r="AZ222" s="60">
        <v>85607.39</v>
      </c>
      <c r="BA222" s="60">
        <v>14028.9</v>
      </c>
      <c r="BB222" s="60">
        <v>16090.36</v>
      </c>
      <c r="BC222" s="60">
        <v>16329.53</v>
      </c>
      <c r="BD222" s="60">
        <v>102888.98</v>
      </c>
      <c r="BE222" s="60">
        <v>25105.85</v>
      </c>
      <c r="BF222" s="60">
        <v>0</v>
      </c>
      <c r="BG222" s="60">
        <v>0</v>
      </c>
      <c r="BH222" s="60">
        <v>0</v>
      </c>
      <c r="BI222" s="60">
        <v>299505.03999999998</v>
      </c>
      <c r="BJ222" s="61">
        <v>474</v>
      </c>
      <c r="BK222" s="2" t="s">
        <v>2069</v>
      </c>
    </row>
    <row r="223" spans="1:63" s="1" customFormat="1" x14ac:dyDescent="0.2">
      <c r="A223" s="56" t="s">
        <v>127</v>
      </c>
      <c r="B223" s="56" t="s">
        <v>104</v>
      </c>
      <c r="C223" s="56" t="s">
        <v>128</v>
      </c>
      <c r="G223" s="56" t="s">
        <v>129</v>
      </c>
      <c r="H223" s="56" t="s">
        <v>130</v>
      </c>
      <c r="I223" s="56" t="s">
        <v>757</v>
      </c>
      <c r="K223" s="56" t="s">
        <v>70</v>
      </c>
      <c r="L223" s="56" t="s">
        <v>131</v>
      </c>
      <c r="O223" s="56" t="s">
        <v>132</v>
      </c>
      <c r="Q223" s="56" t="s">
        <v>759</v>
      </c>
      <c r="T223" s="56" t="s">
        <v>2145</v>
      </c>
      <c r="U223" s="56" t="s">
        <v>2143</v>
      </c>
      <c r="V223" s="56" t="s">
        <v>112</v>
      </c>
      <c r="W223" s="58">
        <v>24435</v>
      </c>
      <c r="X223" s="59" t="s">
        <v>2146</v>
      </c>
      <c r="Y223" s="56" t="s">
        <v>2147</v>
      </c>
      <c r="Z223" s="56" t="s">
        <v>2148</v>
      </c>
      <c r="AA223" s="56" t="s">
        <v>105</v>
      </c>
      <c r="AB223" s="56" t="s">
        <v>106</v>
      </c>
      <c r="AC223" s="56" t="s">
        <v>107</v>
      </c>
      <c r="AE223" s="56" t="s">
        <v>2149</v>
      </c>
      <c r="AF223" s="56" t="s">
        <v>2150</v>
      </c>
      <c r="AG223" s="56" t="s">
        <v>115</v>
      </c>
      <c r="AH223" s="56" t="s">
        <v>2151</v>
      </c>
      <c r="AI223" s="56" t="s">
        <v>74</v>
      </c>
      <c r="AJ223" s="56" t="s">
        <v>108</v>
      </c>
      <c r="AK223" s="56" t="s">
        <v>2152</v>
      </c>
      <c r="AL223" s="56" t="s">
        <v>2152</v>
      </c>
      <c r="AN223" s="56" t="s">
        <v>75</v>
      </c>
      <c r="AO223" s="56" t="s">
        <v>3</v>
      </c>
      <c r="AP223" s="60">
        <v>35.64</v>
      </c>
      <c r="AQ223" s="60">
        <v>0</v>
      </c>
      <c r="AR223" s="58">
        <v>1</v>
      </c>
      <c r="AS223" s="58">
        <v>0</v>
      </c>
      <c r="AT223" s="60">
        <v>102888.98</v>
      </c>
      <c r="AU223" s="60">
        <v>25105.85</v>
      </c>
      <c r="AV223" s="60">
        <v>35.64</v>
      </c>
      <c r="AW223" s="60">
        <v>23510.66</v>
      </c>
      <c r="AX223" s="60">
        <v>7550.76</v>
      </c>
      <c r="AY223" s="60">
        <v>8392.61</v>
      </c>
      <c r="AZ223" s="60">
        <v>85607.39</v>
      </c>
      <c r="BA223" s="60">
        <v>14028.9</v>
      </c>
      <c r="BB223" s="60">
        <v>16090.36</v>
      </c>
      <c r="BC223" s="60">
        <v>16329.53</v>
      </c>
      <c r="BD223" s="60">
        <v>102888.98</v>
      </c>
      <c r="BE223" s="60">
        <v>25105.85</v>
      </c>
      <c r="BF223" s="60">
        <v>0</v>
      </c>
      <c r="BG223" s="60">
        <v>0</v>
      </c>
      <c r="BH223" s="60">
        <v>0</v>
      </c>
      <c r="BI223" s="60">
        <v>299505.03999999998</v>
      </c>
      <c r="BJ223" s="61">
        <v>474</v>
      </c>
      <c r="BK223" s="2" t="s">
        <v>2069</v>
      </c>
    </row>
    <row r="224" spans="1:63" s="1" customFormat="1" x14ac:dyDescent="0.2">
      <c r="A224" s="56" t="s">
        <v>127</v>
      </c>
      <c r="B224" s="56" t="s">
        <v>104</v>
      </c>
      <c r="C224" s="56" t="s">
        <v>128</v>
      </c>
      <c r="G224" s="56" t="s">
        <v>129</v>
      </c>
      <c r="H224" s="56" t="s">
        <v>130</v>
      </c>
      <c r="I224" s="56" t="s">
        <v>757</v>
      </c>
      <c r="K224" s="56" t="s">
        <v>70</v>
      </c>
      <c r="L224" s="56" t="s">
        <v>131</v>
      </c>
      <c r="O224" s="56" t="s">
        <v>132</v>
      </c>
      <c r="Q224" s="56" t="s">
        <v>759</v>
      </c>
      <c r="T224" s="56" t="s">
        <v>2145</v>
      </c>
      <c r="U224" s="56" t="s">
        <v>2153</v>
      </c>
      <c r="V224" s="56" t="s">
        <v>2154</v>
      </c>
      <c r="W224" s="58">
        <v>23860</v>
      </c>
      <c r="X224" s="59" t="s">
        <v>2155</v>
      </c>
      <c r="Y224" s="56" t="s">
        <v>149</v>
      </c>
      <c r="Z224" s="56" t="s">
        <v>150</v>
      </c>
      <c r="AA224" s="56" t="s">
        <v>151</v>
      </c>
      <c r="AB224" s="56" t="s">
        <v>152</v>
      </c>
      <c r="AC224" s="56" t="s">
        <v>153</v>
      </c>
      <c r="AE224" s="56" t="s">
        <v>154</v>
      </c>
      <c r="AF224" s="56" t="s">
        <v>155</v>
      </c>
      <c r="AG224" s="56" t="s">
        <v>156</v>
      </c>
      <c r="AH224" s="56" t="s">
        <v>157</v>
      </c>
      <c r="AI224" s="56" t="s">
        <v>74</v>
      </c>
      <c r="AJ224" s="56" t="s">
        <v>158</v>
      </c>
      <c r="AK224" s="56" t="s">
        <v>159</v>
      </c>
      <c r="AL224" s="56" t="s">
        <v>159</v>
      </c>
      <c r="AN224" s="56" t="s">
        <v>75</v>
      </c>
      <c r="AO224" s="56" t="s">
        <v>3</v>
      </c>
      <c r="AP224" s="60">
        <v>150</v>
      </c>
      <c r="AQ224" s="60">
        <v>0</v>
      </c>
      <c r="AR224" s="58">
        <v>1</v>
      </c>
      <c r="AS224" s="58">
        <v>0</v>
      </c>
      <c r="AT224" s="60">
        <v>102888.98</v>
      </c>
      <c r="AU224" s="60">
        <v>25105.85</v>
      </c>
      <c r="AV224" s="60">
        <v>150</v>
      </c>
      <c r="AW224" s="60">
        <v>23510.66</v>
      </c>
      <c r="AX224" s="60">
        <v>7550.76</v>
      </c>
      <c r="AY224" s="60">
        <v>8392.61</v>
      </c>
      <c r="AZ224" s="60">
        <v>85607.39</v>
      </c>
      <c r="BA224" s="60">
        <v>14028.9</v>
      </c>
      <c r="BB224" s="60">
        <v>16090.36</v>
      </c>
      <c r="BC224" s="60">
        <v>16329.53</v>
      </c>
      <c r="BD224" s="60">
        <v>102888.98</v>
      </c>
      <c r="BE224" s="60">
        <v>25105.85</v>
      </c>
      <c r="BF224" s="60">
        <v>0</v>
      </c>
      <c r="BG224" s="60">
        <v>0</v>
      </c>
      <c r="BH224" s="60">
        <v>0</v>
      </c>
      <c r="BI224" s="60">
        <v>299505.03999999998</v>
      </c>
      <c r="BJ224" s="61">
        <v>474</v>
      </c>
      <c r="BK224" s="2" t="s">
        <v>2069</v>
      </c>
    </row>
    <row r="225" spans="1:63" s="1" customFormat="1" x14ac:dyDescent="0.2">
      <c r="A225" s="56" t="s">
        <v>127</v>
      </c>
      <c r="B225" s="56" t="s">
        <v>104</v>
      </c>
      <c r="C225" s="56" t="s">
        <v>128</v>
      </c>
      <c r="G225" s="56" t="s">
        <v>129</v>
      </c>
      <c r="H225" s="56" t="s">
        <v>130</v>
      </c>
      <c r="I225" s="56" t="s">
        <v>757</v>
      </c>
      <c r="K225" s="56" t="s">
        <v>70</v>
      </c>
      <c r="L225" s="56" t="s">
        <v>131</v>
      </c>
      <c r="O225" s="56" t="s">
        <v>132</v>
      </c>
      <c r="Q225" s="56" t="s">
        <v>758</v>
      </c>
      <c r="T225" s="56" t="s">
        <v>2156</v>
      </c>
      <c r="U225" s="56" t="s">
        <v>2145</v>
      </c>
      <c r="V225" s="56" t="s">
        <v>2157</v>
      </c>
      <c r="W225" s="58">
        <v>43646</v>
      </c>
      <c r="X225" s="59" t="s">
        <v>2158</v>
      </c>
      <c r="Y225" s="56" t="s">
        <v>2159</v>
      </c>
      <c r="Z225" s="56" t="s">
        <v>2160</v>
      </c>
      <c r="AA225" s="56" t="s">
        <v>76</v>
      </c>
      <c r="AB225" s="56" t="s">
        <v>124</v>
      </c>
      <c r="AC225" s="56" t="s">
        <v>125</v>
      </c>
      <c r="AE225" s="56" t="s">
        <v>2161</v>
      </c>
      <c r="AF225" s="56" t="s">
        <v>2162</v>
      </c>
      <c r="AG225" s="56" t="s">
        <v>2163</v>
      </c>
      <c r="AH225" s="56" t="s">
        <v>2164</v>
      </c>
      <c r="AI225" s="56" t="s">
        <v>81</v>
      </c>
      <c r="AJ225" s="56" t="s">
        <v>79</v>
      </c>
      <c r="AK225" s="56" t="s">
        <v>109</v>
      </c>
      <c r="AL225" s="56" t="s">
        <v>110</v>
      </c>
      <c r="AN225" s="56" t="s">
        <v>75</v>
      </c>
      <c r="AO225" s="56" t="s">
        <v>2</v>
      </c>
      <c r="AP225" s="60">
        <v>266.2</v>
      </c>
      <c r="AQ225" s="60">
        <v>0</v>
      </c>
      <c r="AR225" s="58">
        <v>1</v>
      </c>
      <c r="AS225" s="58">
        <v>0</v>
      </c>
      <c r="AT225" s="60">
        <v>102888.98</v>
      </c>
      <c r="AU225" s="60">
        <v>25105.85</v>
      </c>
      <c r="AV225" s="60">
        <v>199</v>
      </c>
      <c r="AW225" s="60">
        <v>23510.66</v>
      </c>
      <c r="AX225" s="60">
        <v>7550.76</v>
      </c>
      <c r="AY225" s="60">
        <v>8392.61</v>
      </c>
      <c r="AZ225" s="60">
        <v>85607.39</v>
      </c>
      <c r="BA225" s="60">
        <v>14028.9</v>
      </c>
      <c r="BB225" s="60">
        <v>16090.36</v>
      </c>
      <c r="BC225" s="60">
        <v>16329.53</v>
      </c>
      <c r="BD225" s="60">
        <v>102888.98</v>
      </c>
      <c r="BE225" s="60">
        <v>25105.85</v>
      </c>
      <c r="BF225" s="60">
        <v>0</v>
      </c>
      <c r="BG225" s="60">
        <v>0</v>
      </c>
      <c r="BH225" s="60">
        <v>0</v>
      </c>
      <c r="BI225" s="60">
        <v>299505.03999999998</v>
      </c>
      <c r="BJ225" s="61">
        <v>474</v>
      </c>
      <c r="BK225" s="2" t="s">
        <v>2069</v>
      </c>
    </row>
    <row r="226" spans="1:63" s="1" customFormat="1" x14ac:dyDescent="0.2">
      <c r="A226" s="56" t="s">
        <v>127</v>
      </c>
      <c r="B226" s="56" t="s">
        <v>104</v>
      </c>
      <c r="C226" s="56" t="s">
        <v>128</v>
      </c>
      <c r="G226" s="56" t="s">
        <v>129</v>
      </c>
      <c r="H226" s="56" t="s">
        <v>130</v>
      </c>
      <c r="I226" s="56" t="s">
        <v>757</v>
      </c>
      <c r="K226" s="56" t="s">
        <v>70</v>
      </c>
      <c r="L226" s="56" t="s">
        <v>131</v>
      </c>
      <c r="O226" s="56" t="s">
        <v>132</v>
      </c>
      <c r="Q226" s="56" t="s">
        <v>759</v>
      </c>
      <c r="T226" s="56" t="s">
        <v>2156</v>
      </c>
      <c r="U226" s="56" t="s">
        <v>2141</v>
      </c>
      <c r="V226" s="56" t="s">
        <v>2165</v>
      </c>
      <c r="W226" s="58">
        <v>43462</v>
      </c>
      <c r="X226" s="59" t="s">
        <v>2166</v>
      </c>
      <c r="Y226" s="56" t="s">
        <v>1108</v>
      </c>
      <c r="Z226" s="56" t="s">
        <v>1109</v>
      </c>
      <c r="AA226" s="56" t="s">
        <v>119</v>
      </c>
      <c r="AB226" s="56" t="s">
        <v>1110</v>
      </c>
      <c r="AC226" s="56" t="s">
        <v>189</v>
      </c>
      <c r="AE226" s="56" t="s">
        <v>1111</v>
      </c>
      <c r="AF226" s="56" t="s">
        <v>114</v>
      </c>
      <c r="AG226" s="56" t="s">
        <v>115</v>
      </c>
      <c r="AH226" s="56" t="s">
        <v>1112</v>
      </c>
      <c r="AI226" s="56" t="s">
        <v>74</v>
      </c>
      <c r="AJ226" s="56" t="s">
        <v>79</v>
      </c>
      <c r="AK226" s="56" t="s">
        <v>109</v>
      </c>
      <c r="AL226" s="56" t="s">
        <v>110</v>
      </c>
      <c r="AN226" s="56" t="s">
        <v>75</v>
      </c>
      <c r="AO226" s="56" t="s">
        <v>3</v>
      </c>
      <c r="AP226" s="60">
        <v>344.87</v>
      </c>
      <c r="AQ226" s="60">
        <v>0</v>
      </c>
      <c r="AR226" s="58">
        <v>1</v>
      </c>
      <c r="AS226" s="58">
        <v>0</v>
      </c>
      <c r="AT226" s="60">
        <v>102888.98</v>
      </c>
      <c r="AU226" s="60">
        <v>25105.85</v>
      </c>
      <c r="AV226" s="60">
        <v>344.87</v>
      </c>
      <c r="AW226" s="60">
        <v>23510.66</v>
      </c>
      <c r="AX226" s="60">
        <v>7550.76</v>
      </c>
      <c r="AY226" s="60">
        <v>8392.61</v>
      </c>
      <c r="AZ226" s="60">
        <v>85607.39</v>
      </c>
      <c r="BA226" s="60">
        <v>14028.9</v>
      </c>
      <c r="BB226" s="60">
        <v>16090.36</v>
      </c>
      <c r="BC226" s="60">
        <v>16329.53</v>
      </c>
      <c r="BD226" s="60">
        <v>102888.98</v>
      </c>
      <c r="BE226" s="60">
        <v>25105.85</v>
      </c>
      <c r="BF226" s="60">
        <v>0</v>
      </c>
      <c r="BG226" s="60">
        <v>0</v>
      </c>
      <c r="BH226" s="60">
        <v>0</v>
      </c>
      <c r="BI226" s="60">
        <v>299505.03999999998</v>
      </c>
      <c r="BJ226" s="61">
        <v>474</v>
      </c>
      <c r="BK226" s="2" t="s">
        <v>2069</v>
      </c>
    </row>
    <row r="227" spans="1:63" s="1" customFormat="1" x14ac:dyDescent="0.2">
      <c r="A227" s="56" t="s">
        <v>127</v>
      </c>
      <c r="B227" s="56" t="s">
        <v>104</v>
      </c>
      <c r="C227" s="56" t="s">
        <v>128</v>
      </c>
      <c r="G227" s="56" t="s">
        <v>129</v>
      </c>
      <c r="H227" s="56" t="s">
        <v>130</v>
      </c>
      <c r="I227" s="56" t="s">
        <v>757</v>
      </c>
      <c r="K227" s="56" t="s">
        <v>70</v>
      </c>
      <c r="L227" s="56" t="s">
        <v>131</v>
      </c>
      <c r="O227" s="56" t="s">
        <v>132</v>
      </c>
      <c r="Q227" s="56" t="s">
        <v>759</v>
      </c>
      <c r="T227" s="56" t="s">
        <v>2167</v>
      </c>
      <c r="U227" s="56" t="s">
        <v>2156</v>
      </c>
      <c r="V227" s="56" t="s">
        <v>2168</v>
      </c>
      <c r="W227" s="58">
        <v>42808</v>
      </c>
      <c r="X227" s="59" t="s">
        <v>2169</v>
      </c>
      <c r="Y227" s="56" t="s">
        <v>2170</v>
      </c>
      <c r="Z227" s="56" t="s">
        <v>2171</v>
      </c>
      <c r="AA227" s="56" t="s">
        <v>980</v>
      </c>
      <c r="AB227" s="56" t="s">
        <v>981</v>
      </c>
      <c r="AC227" s="56" t="s">
        <v>101</v>
      </c>
      <c r="AE227" s="56" t="s">
        <v>2172</v>
      </c>
      <c r="AF227" s="56" t="s">
        <v>1103</v>
      </c>
      <c r="AG227" s="56" t="s">
        <v>73</v>
      </c>
      <c r="AH227" s="56" t="s">
        <v>2173</v>
      </c>
      <c r="AI227" s="56" t="s">
        <v>74</v>
      </c>
      <c r="AJ227" s="56" t="s">
        <v>79</v>
      </c>
      <c r="AK227" s="56" t="s">
        <v>2174</v>
      </c>
      <c r="AL227" s="56" t="s">
        <v>2174</v>
      </c>
      <c r="AN227" s="56" t="s">
        <v>75</v>
      </c>
      <c r="AO227" s="56" t="s">
        <v>3</v>
      </c>
      <c r="AP227" s="60">
        <v>1800</v>
      </c>
      <c r="AQ227" s="60">
        <v>0</v>
      </c>
      <c r="AR227" s="58">
        <v>1</v>
      </c>
      <c r="AS227" s="58">
        <v>0</v>
      </c>
      <c r="AT227" s="60">
        <v>102888.98</v>
      </c>
      <c r="AU227" s="60">
        <v>25105.85</v>
      </c>
      <c r="AV227" s="60">
        <v>1800</v>
      </c>
      <c r="AW227" s="60">
        <v>23510.66</v>
      </c>
      <c r="AX227" s="60">
        <v>7550.76</v>
      </c>
      <c r="AY227" s="60">
        <v>8392.61</v>
      </c>
      <c r="AZ227" s="60">
        <v>85607.39</v>
      </c>
      <c r="BA227" s="60">
        <v>14028.9</v>
      </c>
      <c r="BB227" s="60">
        <v>16090.36</v>
      </c>
      <c r="BC227" s="60">
        <v>16329.53</v>
      </c>
      <c r="BD227" s="60">
        <v>102888.98</v>
      </c>
      <c r="BE227" s="60">
        <v>25105.85</v>
      </c>
      <c r="BF227" s="60">
        <v>0</v>
      </c>
      <c r="BG227" s="60">
        <v>0</v>
      </c>
      <c r="BH227" s="60">
        <v>0</v>
      </c>
      <c r="BI227" s="60">
        <v>299505.03999999998</v>
      </c>
      <c r="BJ227" s="61">
        <v>474</v>
      </c>
      <c r="BK227" s="2" t="s">
        <v>2069</v>
      </c>
    </row>
    <row r="228" spans="1:63" s="1" customFormat="1" ht="12.75" customHeight="1" x14ac:dyDescent="0.2">
      <c r="A228" s="56" t="s">
        <v>127</v>
      </c>
      <c r="B228" s="56" t="s">
        <v>104</v>
      </c>
      <c r="C228" s="56" t="s">
        <v>128</v>
      </c>
      <c r="G228" s="56" t="s">
        <v>129</v>
      </c>
      <c r="H228" s="56" t="s">
        <v>130</v>
      </c>
      <c r="I228" s="56" t="s">
        <v>757</v>
      </c>
      <c r="K228" s="56" t="s">
        <v>70</v>
      </c>
      <c r="L228" s="56" t="s">
        <v>131</v>
      </c>
      <c r="O228" s="56" t="s">
        <v>132</v>
      </c>
      <c r="Q228" s="56" t="s">
        <v>759</v>
      </c>
      <c r="T228" s="56" t="s">
        <v>2167</v>
      </c>
      <c r="U228" s="56" t="s">
        <v>2156</v>
      </c>
      <c r="V228" s="56" t="s">
        <v>2175</v>
      </c>
      <c r="W228" s="58">
        <v>49160</v>
      </c>
      <c r="X228" s="59" t="s">
        <v>2176</v>
      </c>
      <c r="Y228" s="56" t="s">
        <v>1157</v>
      </c>
      <c r="Z228" s="56" t="s">
        <v>1158</v>
      </c>
      <c r="AA228" s="56" t="s">
        <v>94</v>
      </c>
      <c r="AB228" s="56" t="s">
        <v>1021</v>
      </c>
      <c r="AC228" s="56" t="s">
        <v>139</v>
      </c>
      <c r="AE228" s="56" t="s">
        <v>1159</v>
      </c>
      <c r="AF228" s="56" t="s">
        <v>1020</v>
      </c>
      <c r="AG228" s="56" t="s">
        <v>115</v>
      </c>
      <c r="AH228" s="56" t="s">
        <v>1160</v>
      </c>
      <c r="AI228" s="56" t="s">
        <v>74</v>
      </c>
      <c r="AJ228" s="56" t="s">
        <v>79</v>
      </c>
      <c r="AK228" s="56" t="s">
        <v>109</v>
      </c>
      <c r="AL228" s="56" t="s">
        <v>110</v>
      </c>
      <c r="AN228" s="56" t="s">
        <v>75</v>
      </c>
      <c r="AO228" s="56" t="s">
        <v>3</v>
      </c>
      <c r="AP228" s="60">
        <v>3.25</v>
      </c>
      <c r="AQ228" s="60">
        <v>0</v>
      </c>
      <c r="AR228" s="58">
        <v>1</v>
      </c>
      <c r="AS228" s="58">
        <v>0</v>
      </c>
      <c r="AT228" s="60">
        <v>102888.98</v>
      </c>
      <c r="AU228" s="60">
        <v>25105.85</v>
      </c>
      <c r="AV228" s="60">
        <v>3.25</v>
      </c>
      <c r="AW228" s="60">
        <v>23510.66</v>
      </c>
      <c r="AX228" s="60">
        <v>7550.76</v>
      </c>
      <c r="AY228" s="60">
        <v>8392.61</v>
      </c>
      <c r="AZ228" s="60">
        <v>85607.39</v>
      </c>
      <c r="BA228" s="60">
        <v>14028.9</v>
      </c>
      <c r="BB228" s="60">
        <v>16090.36</v>
      </c>
      <c r="BC228" s="60">
        <v>16329.53</v>
      </c>
      <c r="BD228" s="60">
        <v>102888.98</v>
      </c>
      <c r="BE228" s="60">
        <v>25105.85</v>
      </c>
      <c r="BF228" s="60">
        <v>0</v>
      </c>
      <c r="BG228" s="60">
        <v>0</v>
      </c>
      <c r="BH228" s="60">
        <v>0</v>
      </c>
      <c r="BI228" s="60">
        <v>299505.03999999998</v>
      </c>
      <c r="BJ228" s="61">
        <v>474</v>
      </c>
      <c r="BK228" s="2" t="s">
        <v>2069</v>
      </c>
    </row>
    <row r="229" spans="1:63" s="1" customFormat="1" ht="12.75" customHeight="1" x14ac:dyDescent="0.2">
      <c r="A229" s="56" t="s">
        <v>127</v>
      </c>
      <c r="B229" s="56" t="s">
        <v>104</v>
      </c>
      <c r="C229" s="56" t="s">
        <v>128</v>
      </c>
      <c r="G229" s="56" t="s">
        <v>129</v>
      </c>
      <c r="H229" s="56" t="s">
        <v>130</v>
      </c>
      <c r="I229" s="56" t="s">
        <v>757</v>
      </c>
      <c r="K229" s="56" t="s">
        <v>70</v>
      </c>
      <c r="L229" s="56" t="s">
        <v>131</v>
      </c>
      <c r="O229" s="56" t="s">
        <v>132</v>
      </c>
      <c r="Q229" s="56" t="s">
        <v>759</v>
      </c>
      <c r="T229" s="56" t="s">
        <v>2167</v>
      </c>
      <c r="U229" s="56" t="s">
        <v>2156</v>
      </c>
      <c r="V229" s="56" t="s">
        <v>766</v>
      </c>
      <c r="W229" s="58">
        <v>51476</v>
      </c>
      <c r="X229" s="59" t="s">
        <v>2177</v>
      </c>
      <c r="Y229" s="56" t="s">
        <v>767</v>
      </c>
      <c r="Z229" s="56" t="s">
        <v>768</v>
      </c>
      <c r="AA229" s="56" t="s">
        <v>769</v>
      </c>
      <c r="AB229" s="56" t="s">
        <v>770</v>
      </c>
      <c r="AC229" s="56" t="s">
        <v>138</v>
      </c>
      <c r="AE229" s="56" t="s">
        <v>771</v>
      </c>
      <c r="AF229" s="56" t="s">
        <v>114</v>
      </c>
      <c r="AG229" s="56" t="s">
        <v>115</v>
      </c>
      <c r="AH229" s="56" t="s">
        <v>772</v>
      </c>
      <c r="AI229" s="56" t="s">
        <v>74</v>
      </c>
      <c r="AJ229" s="56" t="s">
        <v>79</v>
      </c>
      <c r="AK229" s="56" t="s">
        <v>109</v>
      </c>
      <c r="AL229" s="56" t="s">
        <v>110</v>
      </c>
      <c r="AN229" s="56" t="s">
        <v>75</v>
      </c>
      <c r="AO229" s="56" t="s">
        <v>3</v>
      </c>
      <c r="AP229" s="60">
        <v>1386.5</v>
      </c>
      <c r="AQ229" s="60">
        <v>0</v>
      </c>
      <c r="AR229" s="58">
        <v>1</v>
      </c>
      <c r="AS229" s="58">
        <v>0</v>
      </c>
      <c r="AT229" s="60">
        <v>102888.98</v>
      </c>
      <c r="AU229" s="60">
        <v>25105.85</v>
      </c>
      <c r="AV229" s="60">
        <v>1386.5</v>
      </c>
      <c r="AW229" s="60">
        <v>23510.66</v>
      </c>
      <c r="AX229" s="60">
        <v>7550.76</v>
      </c>
      <c r="AY229" s="60">
        <v>8392.61</v>
      </c>
      <c r="AZ229" s="60">
        <v>85607.39</v>
      </c>
      <c r="BA229" s="60">
        <v>14028.9</v>
      </c>
      <c r="BB229" s="60">
        <v>16090.36</v>
      </c>
      <c r="BC229" s="60">
        <v>16329.53</v>
      </c>
      <c r="BD229" s="60">
        <v>102888.98</v>
      </c>
      <c r="BE229" s="60">
        <v>25105.85</v>
      </c>
      <c r="BF229" s="60">
        <v>0</v>
      </c>
      <c r="BG229" s="60">
        <v>0</v>
      </c>
      <c r="BH229" s="60">
        <v>0</v>
      </c>
      <c r="BI229" s="60">
        <v>299505.03999999998</v>
      </c>
      <c r="BJ229" s="61">
        <v>474</v>
      </c>
      <c r="BK229" s="2" t="s">
        <v>2069</v>
      </c>
    </row>
    <row r="230" spans="1:63" s="1" customFormat="1" ht="12.75" customHeight="1" x14ac:dyDescent="0.2">
      <c r="A230" s="56" t="s">
        <v>127</v>
      </c>
      <c r="B230" s="56" t="s">
        <v>104</v>
      </c>
      <c r="C230" s="56" t="s">
        <v>128</v>
      </c>
      <c r="G230" s="56" t="s">
        <v>129</v>
      </c>
      <c r="H230" s="56" t="s">
        <v>130</v>
      </c>
      <c r="I230" s="56" t="s">
        <v>757</v>
      </c>
      <c r="K230" s="56" t="s">
        <v>70</v>
      </c>
      <c r="L230" s="56" t="s">
        <v>131</v>
      </c>
      <c r="O230" s="56" t="s">
        <v>132</v>
      </c>
      <c r="Q230" s="56" t="s">
        <v>758</v>
      </c>
      <c r="T230" s="56" t="s">
        <v>2167</v>
      </c>
      <c r="U230" s="56" t="s">
        <v>2156</v>
      </c>
      <c r="V230" s="56" t="s">
        <v>2178</v>
      </c>
      <c r="W230" s="58">
        <v>46079</v>
      </c>
      <c r="X230" s="59" t="s">
        <v>2179</v>
      </c>
      <c r="Y230" s="56" t="s">
        <v>1508</v>
      </c>
      <c r="Z230" s="56" t="s">
        <v>1509</v>
      </c>
      <c r="AA230" s="56" t="s">
        <v>160</v>
      </c>
      <c r="AB230" s="56" t="s">
        <v>1510</v>
      </c>
      <c r="AC230" s="56" t="s">
        <v>161</v>
      </c>
      <c r="AE230" s="56" t="s">
        <v>1511</v>
      </c>
      <c r="AF230" s="56" t="s">
        <v>1512</v>
      </c>
      <c r="AG230" s="56" t="s">
        <v>135</v>
      </c>
      <c r="AH230" s="56" t="s">
        <v>1513</v>
      </c>
      <c r="AI230" s="56" t="s">
        <v>81</v>
      </c>
      <c r="AJ230" s="56" t="s">
        <v>79</v>
      </c>
      <c r="AK230" s="56" t="s">
        <v>109</v>
      </c>
      <c r="AL230" s="56" t="s">
        <v>110</v>
      </c>
      <c r="AN230" s="56" t="s">
        <v>75</v>
      </c>
      <c r="AO230" s="56" t="s">
        <v>2</v>
      </c>
      <c r="AP230" s="60">
        <v>467.92</v>
      </c>
      <c r="AQ230" s="60">
        <v>0</v>
      </c>
      <c r="AR230" s="58">
        <v>1</v>
      </c>
      <c r="AS230" s="58">
        <v>0</v>
      </c>
      <c r="AT230" s="60">
        <v>102888.98</v>
      </c>
      <c r="AU230" s="60">
        <v>25105.85</v>
      </c>
      <c r="AV230" s="60">
        <v>350</v>
      </c>
      <c r="AW230" s="60">
        <v>23510.66</v>
      </c>
      <c r="AX230" s="60">
        <v>7550.76</v>
      </c>
      <c r="AY230" s="60">
        <v>8392.61</v>
      </c>
      <c r="AZ230" s="60">
        <v>85607.39</v>
      </c>
      <c r="BA230" s="60">
        <v>14028.9</v>
      </c>
      <c r="BB230" s="60">
        <v>16090.36</v>
      </c>
      <c r="BC230" s="60">
        <v>16329.53</v>
      </c>
      <c r="BD230" s="60">
        <v>102888.98</v>
      </c>
      <c r="BE230" s="60">
        <v>25105.85</v>
      </c>
      <c r="BF230" s="60">
        <v>0</v>
      </c>
      <c r="BG230" s="60">
        <v>0</v>
      </c>
      <c r="BH230" s="60">
        <v>0</v>
      </c>
      <c r="BI230" s="60">
        <v>299505.03999999998</v>
      </c>
      <c r="BJ230" s="61">
        <v>474</v>
      </c>
      <c r="BK230" s="2" t="s">
        <v>2069</v>
      </c>
    </row>
    <row r="231" spans="1:63" s="1" customFormat="1" x14ac:dyDescent="0.2">
      <c r="A231" s="56" t="s">
        <v>127</v>
      </c>
      <c r="B231" s="56" t="s">
        <v>104</v>
      </c>
      <c r="C231" s="56" t="s">
        <v>128</v>
      </c>
      <c r="G231" s="56" t="s">
        <v>129</v>
      </c>
      <c r="H231" s="56" t="s">
        <v>130</v>
      </c>
      <c r="I231" s="56" t="s">
        <v>757</v>
      </c>
      <c r="K231" s="56" t="s">
        <v>70</v>
      </c>
      <c r="L231" s="56" t="s">
        <v>131</v>
      </c>
      <c r="O231" s="56" t="s">
        <v>132</v>
      </c>
      <c r="Q231" s="56" t="s">
        <v>759</v>
      </c>
      <c r="T231" s="56" t="s">
        <v>2180</v>
      </c>
      <c r="U231" s="56" t="s">
        <v>2167</v>
      </c>
      <c r="V231" s="56" t="s">
        <v>2181</v>
      </c>
      <c r="W231" s="58">
        <v>46578</v>
      </c>
      <c r="X231" s="59" t="s">
        <v>2182</v>
      </c>
      <c r="Y231" s="56" t="s">
        <v>837</v>
      </c>
      <c r="Z231" s="56" t="s">
        <v>838</v>
      </c>
      <c r="AA231" s="56" t="s">
        <v>76</v>
      </c>
      <c r="AB231" s="56" t="s">
        <v>77</v>
      </c>
      <c r="AC231" s="56" t="s">
        <v>78</v>
      </c>
      <c r="AE231" s="56" t="s">
        <v>171</v>
      </c>
      <c r="AF231" s="56" t="s">
        <v>96</v>
      </c>
      <c r="AG231" s="56" t="s">
        <v>73</v>
      </c>
      <c r="AH231" s="56" t="s">
        <v>172</v>
      </c>
      <c r="AI231" s="56" t="s">
        <v>74</v>
      </c>
      <c r="AJ231" s="56" t="s">
        <v>79</v>
      </c>
      <c r="AK231" s="56" t="s">
        <v>170</v>
      </c>
      <c r="AL231" s="56" t="s">
        <v>170</v>
      </c>
      <c r="AN231" s="56" t="s">
        <v>75</v>
      </c>
      <c r="AO231" s="56" t="s">
        <v>3</v>
      </c>
      <c r="AP231" s="60">
        <v>22</v>
      </c>
      <c r="AQ231" s="60">
        <v>0</v>
      </c>
      <c r="AR231" s="58">
        <v>1</v>
      </c>
      <c r="AS231" s="58">
        <v>0</v>
      </c>
      <c r="AT231" s="60">
        <v>102888.98</v>
      </c>
      <c r="AU231" s="60">
        <v>25105.85</v>
      </c>
      <c r="AV231" s="60">
        <v>22</v>
      </c>
      <c r="AW231" s="60">
        <v>23510.66</v>
      </c>
      <c r="AX231" s="60">
        <v>7550.76</v>
      </c>
      <c r="AY231" s="60">
        <v>8392.61</v>
      </c>
      <c r="AZ231" s="60">
        <v>85607.39</v>
      </c>
      <c r="BA231" s="60">
        <v>14028.9</v>
      </c>
      <c r="BB231" s="60">
        <v>16090.36</v>
      </c>
      <c r="BC231" s="60">
        <v>16329.53</v>
      </c>
      <c r="BD231" s="60">
        <v>102888.98</v>
      </c>
      <c r="BE231" s="60">
        <v>25105.85</v>
      </c>
      <c r="BF231" s="60">
        <v>0</v>
      </c>
      <c r="BG231" s="60">
        <v>0</v>
      </c>
      <c r="BH231" s="60">
        <v>0</v>
      </c>
      <c r="BI231" s="60">
        <v>299505.03999999998</v>
      </c>
      <c r="BJ231" s="61">
        <v>474</v>
      </c>
      <c r="BK231" s="2" t="s">
        <v>2069</v>
      </c>
    </row>
    <row r="232" spans="1:63" s="1" customFormat="1" x14ac:dyDescent="0.2">
      <c r="A232" s="56" t="s">
        <v>127</v>
      </c>
      <c r="B232" s="56" t="s">
        <v>104</v>
      </c>
      <c r="C232" s="56" t="s">
        <v>128</v>
      </c>
      <c r="G232" s="56" t="s">
        <v>129</v>
      </c>
      <c r="H232" s="56" t="s">
        <v>130</v>
      </c>
      <c r="I232" s="56" t="s">
        <v>757</v>
      </c>
      <c r="K232" s="56" t="s">
        <v>70</v>
      </c>
      <c r="L232" s="56" t="s">
        <v>131</v>
      </c>
      <c r="O232" s="56" t="s">
        <v>132</v>
      </c>
      <c r="Q232" s="56" t="s">
        <v>759</v>
      </c>
      <c r="T232" s="56" t="s">
        <v>2180</v>
      </c>
      <c r="U232" s="56" t="s">
        <v>2167</v>
      </c>
      <c r="V232" s="56" t="s">
        <v>2183</v>
      </c>
      <c r="W232" s="58">
        <v>44127</v>
      </c>
      <c r="X232" s="59" t="s">
        <v>2184</v>
      </c>
      <c r="Y232" s="56" t="s">
        <v>837</v>
      </c>
      <c r="Z232" s="56" t="s">
        <v>838</v>
      </c>
      <c r="AA232" s="56" t="s">
        <v>76</v>
      </c>
      <c r="AB232" s="56" t="s">
        <v>77</v>
      </c>
      <c r="AC232" s="56" t="s">
        <v>78</v>
      </c>
      <c r="AE232" s="56" t="s">
        <v>171</v>
      </c>
      <c r="AF232" s="56" t="s">
        <v>96</v>
      </c>
      <c r="AG232" s="56" t="s">
        <v>73</v>
      </c>
      <c r="AH232" s="56" t="s">
        <v>172</v>
      </c>
      <c r="AI232" s="56" t="s">
        <v>74</v>
      </c>
      <c r="AJ232" s="56" t="s">
        <v>79</v>
      </c>
      <c r="AK232" s="56" t="s">
        <v>170</v>
      </c>
      <c r="AL232" s="56" t="s">
        <v>170</v>
      </c>
      <c r="AN232" s="56" t="s">
        <v>75</v>
      </c>
      <c r="AO232" s="56" t="s">
        <v>3</v>
      </c>
      <c r="AP232" s="60">
        <v>17.59</v>
      </c>
      <c r="AQ232" s="60">
        <v>0</v>
      </c>
      <c r="AR232" s="58">
        <v>1</v>
      </c>
      <c r="AS232" s="58">
        <v>0</v>
      </c>
      <c r="AT232" s="60">
        <v>102888.98</v>
      </c>
      <c r="AU232" s="60">
        <v>25105.85</v>
      </c>
      <c r="AV232" s="60">
        <v>17.59</v>
      </c>
      <c r="AW232" s="60">
        <v>23510.66</v>
      </c>
      <c r="AX232" s="60">
        <v>7550.76</v>
      </c>
      <c r="AY232" s="60">
        <v>8392.61</v>
      </c>
      <c r="AZ232" s="60">
        <v>85607.39</v>
      </c>
      <c r="BA232" s="60">
        <v>14028.9</v>
      </c>
      <c r="BB232" s="60">
        <v>16090.36</v>
      </c>
      <c r="BC232" s="60">
        <v>16329.53</v>
      </c>
      <c r="BD232" s="60">
        <v>102888.98</v>
      </c>
      <c r="BE232" s="60">
        <v>25105.85</v>
      </c>
      <c r="BF232" s="60">
        <v>0</v>
      </c>
      <c r="BG232" s="60">
        <v>0</v>
      </c>
      <c r="BH232" s="60">
        <v>0</v>
      </c>
      <c r="BI232" s="60">
        <v>299505.03999999998</v>
      </c>
      <c r="BJ232" s="61">
        <v>474</v>
      </c>
      <c r="BK232" s="2" t="s">
        <v>2069</v>
      </c>
    </row>
    <row r="233" spans="1:63" s="1" customFormat="1" x14ac:dyDescent="0.2">
      <c r="A233" s="56" t="s">
        <v>127</v>
      </c>
      <c r="B233" s="56" t="s">
        <v>104</v>
      </c>
      <c r="C233" s="56" t="s">
        <v>128</v>
      </c>
      <c r="G233" s="56" t="s">
        <v>129</v>
      </c>
      <c r="H233" s="56" t="s">
        <v>130</v>
      </c>
      <c r="I233" s="56" t="s">
        <v>757</v>
      </c>
      <c r="K233" s="56" t="s">
        <v>70</v>
      </c>
      <c r="L233" s="56" t="s">
        <v>131</v>
      </c>
      <c r="O233" s="56" t="s">
        <v>132</v>
      </c>
      <c r="Q233" s="56" t="s">
        <v>759</v>
      </c>
      <c r="T233" s="56" t="s">
        <v>2180</v>
      </c>
      <c r="U233" s="56" t="s">
        <v>2167</v>
      </c>
      <c r="V233" s="56" t="s">
        <v>2185</v>
      </c>
      <c r="W233" s="58">
        <v>50023</v>
      </c>
      <c r="X233" s="59" t="s">
        <v>2186</v>
      </c>
      <c r="Y233" s="56" t="s">
        <v>837</v>
      </c>
      <c r="Z233" s="56" t="s">
        <v>838</v>
      </c>
      <c r="AA233" s="56" t="s">
        <v>76</v>
      </c>
      <c r="AB233" s="56" t="s">
        <v>77</v>
      </c>
      <c r="AC233" s="56" t="s">
        <v>78</v>
      </c>
      <c r="AE233" s="56" t="s">
        <v>171</v>
      </c>
      <c r="AF233" s="56" t="s">
        <v>96</v>
      </c>
      <c r="AG233" s="56" t="s">
        <v>73</v>
      </c>
      <c r="AH233" s="56" t="s">
        <v>172</v>
      </c>
      <c r="AI233" s="56" t="s">
        <v>74</v>
      </c>
      <c r="AJ233" s="56" t="s">
        <v>79</v>
      </c>
      <c r="AK233" s="56" t="s">
        <v>170</v>
      </c>
      <c r="AL233" s="56" t="s">
        <v>170</v>
      </c>
      <c r="AN233" s="56" t="s">
        <v>75</v>
      </c>
      <c r="AO233" s="56" t="s">
        <v>3</v>
      </c>
      <c r="AP233" s="60">
        <v>75.290000000000006</v>
      </c>
      <c r="AQ233" s="60">
        <v>0</v>
      </c>
      <c r="AR233" s="58">
        <v>1</v>
      </c>
      <c r="AS233" s="58">
        <v>0</v>
      </c>
      <c r="AT233" s="60">
        <v>102888.98</v>
      </c>
      <c r="AU233" s="60">
        <v>25105.85</v>
      </c>
      <c r="AV233" s="60">
        <v>75.290000000000006</v>
      </c>
      <c r="AW233" s="60">
        <v>23510.66</v>
      </c>
      <c r="AX233" s="60">
        <v>7550.76</v>
      </c>
      <c r="AY233" s="60">
        <v>8392.61</v>
      </c>
      <c r="AZ233" s="60">
        <v>85607.39</v>
      </c>
      <c r="BA233" s="60">
        <v>14028.9</v>
      </c>
      <c r="BB233" s="60">
        <v>16090.36</v>
      </c>
      <c r="BC233" s="60">
        <v>16329.53</v>
      </c>
      <c r="BD233" s="60">
        <v>102888.98</v>
      </c>
      <c r="BE233" s="60">
        <v>25105.85</v>
      </c>
      <c r="BF233" s="60">
        <v>0</v>
      </c>
      <c r="BG233" s="60">
        <v>0</v>
      </c>
      <c r="BH233" s="60">
        <v>0</v>
      </c>
      <c r="BI233" s="60">
        <v>299505.03999999998</v>
      </c>
      <c r="BJ233" s="61">
        <v>474</v>
      </c>
      <c r="BK233" s="2" t="s">
        <v>2069</v>
      </c>
    </row>
    <row r="234" spans="1:63" s="1" customFormat="1" x14ac:dyDescent="0.2">
      <c r="A234" s="56" t="s">
        <v>127</v>
      </c>
      <c r="B234" s="56" t="s">
        <v>104</v>
      </c>
      <c r="C234" s="56" t="s">
        <v>128</v>
      </c>
      <c r="G234" s="56" t="s">
        <v>129</v>
      </c>
      <c r="H234" s="56" t="s">
        <v>130</v>
      </c>
      <c r="I234" s="56" t="s">
        <v>757</v>
      </c>
      <c r="K234" s="56" t="s">
        <v>70</v>
      </c>
      <c r="L234" s="56" t="s">
        <v>131</v>
      </c>
      <c r="O234" s="56" t="s">
        <v>132</v>
      </c>
      <c r="Q234" s="56" t="s">
        <v>759</v>
      </c>
      <c r="T234" s="56" t="s">
        <v>2180</v>
      </c>
      <c r="U234" s="56" t="s">
        <v>2156</v>
      </c>
      <c r="V234" s="56" t="s">
        <v>789</v>
      </c>
      <c r="W234" s="58">
        <v>53413</v>
      </c>
      <c r="X234" s="59" t="s">
        <v>2187</v>
      </c>
      <c r="Y234" s="56" t="s">
        <v>790</v>
      </c>
      <c r="Z234" s="56" t="s">
        <v>791</v>
      </c>
      <c r="AA234" s="56" t="s">
        <v>119</v>
      </c>
      <c r="AB234" s="56" t="s">
        <v>173</v>
      </c>
      <c r="AC234" s="56" t="s">
        <v>174</v>
      </c>
      <c r="AE234" s="56" t="s">
        <v>792</v>
      </c>
      <c r="AF234" s="56" t="s">
        <v>114</v>
      </c>
      <c r="AG234" s="56" t="s">
        <v>115</v>
      </c>
      <c r="AH234" s="56" t="s">
        <v>793</v>
      </c>
      <c r="AI234" s="56" t="s">
        <v>74</v>
      </c>
      <c r="AJ234" s="56" t="s">
        <v>79</v>
      </c>
      <c r="AK234" s="56" t="s">
        <v>794</v>
      </c>
      <c r="AL234" s="56" t="s">
        <v>794</v>
      </c>
      <c r="AN234" s="56" t="s">
        <v>75</v>
      </c>
      <c r="AO234" s="56" t="s">
        <v>3</v>
      </c>
      <c r="AP234" s="60">
        <v>72.209999999999994</v>
      </c>
      <c r="AQ234" s="60">
        <v>0</v>
      </c>
      <c r="AR234" s="58">
        <v>1</v>
      </c>
      <c r="AS234" s="58">
        <v>0</v>
      </c>
      <c r="AT234" s="60">
        <v>102888.98</v>
      </c>
      <c r="AU234" s="60">
        <v>25105.85</v>
      </c>
      <c r="AV234" s="60">
        <v>72.209999999999994</v>
      </c>
      <c r="AW234" s="60">
        <v>23510.66</v>
      </c>
      <c r="AX234" s="60">
        <v>7550.76</v>
      </c>
      <c r="AY234" s="60">
        <v>8392.61</v>
      </c>
      <c r="AZ234" s="60">
        <v>85607.39</v>
      </c>
      <c r="BA234" s="60">
        <v>14028.9</v>
      </c>
      <c r="BB234" s="60">
        <v>16090.36</v>
      </c>
      <c r="BC234" s="60">
        <v>16329.53</v>
      </c>
      <c r="BD234" s="60">
        <v>102888.98</v>
      </c>
      <c r="BE234" s="60">
        <v>25105.85</v>
      </c>
      <c r="BF234" s="60">
        <v>0</v>
      </c>
      <c r="BG234" s="60">
        <v>0</v>
      </c>
      <c r="BH234" s="60">
        <v>0</v>
      </c>
      <c r="BI234" s="60">
        <v>299505.03999999998</v>
      </c>
      <c r="BJ234" s="61">
        <v>474</v>
      </c>
      <c r="BK234" s="2" t="s">
        <v>2069</v>
      </c>
    </row>
    <row r="235" spans="1:63" s="1" customFormat="1" x14ac:dyDescent="0.2">
      <c r="A235" s="56" t="s">
        <v>127</v>
      </c>
      <c r="B235" s="56" t="s">
        <v>104</v>
      </c>
      <c r="C235" s="56" t="s">
        <v>128</v>
      </c>
      <c r="G235" s="56" t="s">
        <v>129</v>
      </c>
      <c r="H235" s="56" t="s">
        <v>130</v>
      </c>
      <c r="I235" s="56" t="s">
        <v>757</v>
      </c>
      <c r="K235" s="56" t="s">
        <v>70</v>
      </c>
      <c r="L235" s="56" t="s">
        <v>131</v>
      </c>
      <c r="O235" s="56" t="s">
        <v>132</v>
      </c>
      <c r="Q235" s="56" t="s">
        <v>759</v>
      </c>
      <c r="T235" s="56" t="s">
        <v>2180</v>
      </c>
      <c r="U235" s="56" t="s">
        <v>2156</v>
      </c>
      <c r="V235" s="56" t="s">
        <v>2188</v>
      </c>
      <c r="W235" s="58">
        <v>44757</v>
      </c>
      <c r="X235" s="59" t="s">
        <v>2189</v>
      </c>
      <c r="Y235" s="56" t="s">
        <v>765</v>
      </c>
      <c r="Z235" s="56" t="s">
        <v>802</v>
      </c>
      <c r="AA235" s="56" t="s">
        <v>98</v>
      </c>
      <c r="AB235" s="56" t="s">
        <v>99</v>
      </c>
      <c r="AC235" s="56" t="s">
        <v>100</v>
      </c>
      <c r="AE235" s="56" t="s">
        <v>803</v>
      </c>
      <c r="AF235" s="56" t="s">
        <v>762</v>
      </c>
      <c r="AG235" s="56" t="s">
        <v>763</v>
      </c>
      <c r="AH235" s="56" t="s">
        <v>764</v>
      </c>
      <c r="AI235" s="56" t="s">
        <v>74</v>
      </c>
      <c r="AJ235" s="56" t="s">
        <v>98</v>
      </c>
      <c r="AK235" s="56" t="s">
        <v>765</v>
      </c>
      <c r="AL235" s="56" t="s">
        <v>765</v>
      </c>
      <c r="AN235" s="56" t="s">
        <v>75</v>
      </c>
      <c r="AO235" s="56" t="s">
        <v>3</v>
      </c>
      <c r="AP235" s="60">
        <v>164.4</v>
      </c>
      <c r="AQ235" s="60">
        <v>0</v>
      </c>
      <c r="AR235" s="58">
        <v>1</v>
      </c>
      <c r="AS235" s="58">
        <v>0</v>
      </c>
      <c r="AT235" s="60">
        <v>102888.98</v>
      </c>
      <c r="AU235" s="60">
        <v>25105.85</v>
      </c>
      <c r="AV235" s="60">
        <v>164.4</v>
      </c>
      <c r="AW235" s="60">
        <v>23510.66</v>
      </c>
      <c r="AX235" s="60">
        <v>7550.76</v>
      </c>
      <c r="AY235" s="60">
        <v>8392.61</v>
      </c>
      <c r="AZ235" s="60">
        <v>85607.39</v>
      </c>
      <c r="BA235" s="60">
        <v>14028.9</v>
      </c>
      <c r="BB235" s="60">
        <v>16090.36</v>
      </c>
      <c r="BC235" s="60">
        <v>16329.53</v>
      </c>
      <c r="BD235" s="60">
        <v>102888.98</v>
      </c>
      <c r="BE235" s="60">
        <v>25105.85</v>
      </c>
      <c r="BF235" s="60">
        <v>0</v>
      </c>
      <c r="BG235" s="60">
        <v>0</v>
      </c>
      <c r="BH235" s="60">
        <v>0</v>
      </c>
      <c r="BI235" s="60">
        <v>299505.03999999998</v>
      </c>
      <c r="BJ235" s="61">
        <v>474</v>
      </c>
      <c r="BK235" s="2" t="s">
        <v>2069</v>
      </c>
    </row>
    <row r="236" spans="1:63" s="1" customFormat="1" ht="22.5" x14ac:dyDescent="0.2">
      <c r="A236" s="56" t="s">
        <v>127</v>
      </c>
      <c r="B236" s="56" t="s">
        <v>104</v>
      </c>
      <c r="C236" s="56" t="s">
        <v>128</v>
      </c>
      <c r="G236" s="56" t="s">
        <v>129</v>
      </c>
      <c r="H236" s="56" t="s">
        <v>130</v>
      </c>
      <c r="I236" s="56" t="s">
        <v>757</v>
      </c>
      <c r="K236" s="56" t="s">
        <v>70</v>
      </c>
      <c r="L236" s="56" t="s">
        <v>131</v>
      </c>
      <c r="O236" s="56" t="s">
        <v>132</v>
      </c>
      <c r="Q236" s="56" t="s">
        <v>759</v>
      </c>
      <c r="T236" s="56" t="s">
        <v>2190</v>
      </c>
      <c r="U236" s="56" t="s">
        <v>2180</v>
      </c>
      <c r="V236" s="56" t="s">
        <v>2191</v>
      </c>
      <c r="W236" s="58">
        <v>59048</v>
      </c>
      <c r="X236" s="59" t="s">
        <v>2192</v>
      </c>
      <c r="Y236" s="56" t="s">
        <v>2193</v>
      </c>
      <c r="Z236" s="56" t="s">
        <v>2194</v>
      </c>
      <c r="AA236" s="56" t="s">
        <v>76</v>
      </c>
      <c r="AB236" s="56" t="s">
        <v>77</v>
      </c>
      <c r="AC236" s="56" t="s">
        <v>78</v>
      </c>
      <c r="AE236" s="56" t="s">
        <v>2195</v>
      </c>
      <c r="AF236" s="56" t="s">
        <v>2196</v>
      </c>
      <c r="AG236" s="56" t="s">
        <v>73</v>
      </c>
      <c r="AH236" s="56" t="s">
        <v>2197</v>
      </c>
      <c r="AI236" s="56" t="s">
        <v>74</v>
      </c>
      <c r="AJ236" s="56" t="s">
        <v>79</v>
      </c>
      <c r="AK236" s="56" t="s">
        <v>2042</v>
      </c>
      <c r="AL236" s="56" t="s">
        <v>2042</v>
      </c>
      <c r="AN236" s="56" t="s">
        <v>75</v>
      </c>
      <c r="AO236" s="56" t="s">
        <v>3</v>
      </c>
      <c r="AP236" s="60">
        <v>24.13</v>
      </c>
      <c r="AQ236" s="60">
        <v>0</v>
      </c>
      <c r="AR236" s="58">
        <v>1</v>
      </c>
      <c r="AS236" s="58">
        <v>0</v>
      </c>
      <c r="AT236" s="60">
        <v>102888.98</v>
      </c>
      <c r="AU236" s="60">
        <v>25105.85</v>
      </c>
      <c r="AV236" s="60">
        <v>24.13</v>
      </c>
      <c r="AW236" s="60">
        <v>23510.66</v>
      </c>
      <c r="AX236" s="60">
        <v>7550.76</v>
      </c>
      <c r="AY236" s="60">
        <v>8392.61</v>
      </c>
      <c r="AZ236" s="60">
        <v>85607.39</v>
      </c>
      <c r="BA236" s="60">
        <v>14028.9</v>
      </c>
      <c r="BB236" s="60">
        <v>16090.36</v>
      </c>
      <c r="BC236" s="60">
        <v>16329.53</v>
      </c>
      <c r="BD236" s="60">
        <v>102888.98</v>
      </c>
      <c r="BE236" s="60">
        <v>25105.85</v>
      </c>
      <c r="BF236" s="60">
        <v>0</v>
      </c>
      <c r="BG236" s="60">
        <v>0</v>
      </c>
      <c r="BH236" s="60">
        <v>0</v>
      </c>
      <c r="BI236" s="60">
        <v>299505.03999999998</v>
      </c>
      <c r="BJ236" s="61">
        <v>474</v>
      </c>
      <c r="BK236" s="2" t="s">
        <v>2069</v>
      </c>
    </row>
    <row r="237" spans="1:63" s="1" customFormat="1" x14ac:dyDescent="0.2">
      <c r="A237" s="56" t="s">
        <v>127</v>
      </c>
      <c r="B237" s="56" t="s">
        <v>104</v>
      </c>
      <c r="C237" s="56" t="s">
        <v>128</v>
      </c>
      <c r="G237" s="56" t="s">
        <v>129</v>
      </c>
      <c r="H237" s="56" t="s">
        <v>130</v>
      </c>
      <c r="I237" s="56" t="s">
        <v>757</v>
      </c>
      <c r="K237" s="56" t="s">
        <v>70</v>
      </c>
      <c r="L237" s="56" t="s">
        <v>131</v>
      </c>
      <c r="O237" s="56" t="s">
        <v>132</v>
      </c>
      <c r="Q237" s="56" t="s">
        <v>759</v>
      </c>
      <c r="T237" s="56" t="s">
        <v>2190</v>
      </c>
      <c r="U237" s="56" t="s">
        <v>2180</v>
      </c>
      <c r="V237" s="56" t="s">
        <v>2198</v>
      </c>
      <c r="W237" s="58">
        <v>56119</v>
      </c>
      <c r="X237" s="59" t="s">
        <v>2199</v>
      </c>
      <c r="Y237" s="56" t="s">
        <v>1108</v>
      </c>
      <c r="Z237" s="56" t="s">
        <v>1109</v>
      </c>
      <c r="AA237" s="56" t="s">
        <v>119</v>
      </c>
      <c r="AB237" s="56" t="s">
        <v>1110</v>
      </c>
      <c r="AC237" s="56" t="s">
        <v>189</v>
      </c>
      <c r="AE237" s="56" t="s">
        <v>1111</v>
      </c>
      <c r="AF237" s="56" t="s">
        <v>114</v>
      </c>
      <c r="AG237" s="56" t="s">
        <v>115</v>
      </c>
      <c r="AH237" s="56" t="s">
        <v>1112</v>
      </c>
      <c r="AI237" s="56" t="s">
        <v>74</v>
      </c>
      <c r="AJ237" s="56" t="s">
        <v>79</v>
      </c>
      <c r="AK237" s="56" t="s">
        <v>109</v>
      </c>
      <c r="AL237" s="56" t="s">
        <v>110</v>
      </c>
      <c r="AN237" s="56" t="s">
        <v>75</v>
      </c>
      <c r="AO237" s="56" t="s">
        <v>3</v>
      </c>
      <c r="AP237" s="60">
        <v>827.96</v>
      </c>
      <c r="AQ237" s="60">
        <v>0</v>
      </c>
      <c r="AR237" s="58">
        <v>1</v>
      </c>
      <c r="AS237" s="58">
        <v>0</v>
      </c>
      <c r="AT237" s="60">
        <v>102888.98</v>
      </c>
      <c r="AU237" s="60">
        <v>25105.85</v>
      </c>
      <c r="AV237" s="60">
        <v>827.96</v>
      </c>
      <c r="AW237" s="60">
        <v>23510.66</v>
      </c>
      <c r="AX237" s="60">
        <v>7550.76</v>
      </c>
      <c r="AY237" s="60">
        <v>8392.61</v>
      </c>
      <c r="AZ237" s="60">
        <v>85607.39</v>
      </c>
      <c r="BA237" s="60">
        <v>14028.9</v>
      </c>
      <c r="BB237" s="60">
        <v>16090.36</v>
      </c>
      <c r="BC237" s="60">
        <v>16329.53</v>
      </c>
      <c r="BD237" s="60">
        <v>102888.98</v>
      </c>
      <c r="BE237" s="60">
        <v>25105.85</v>
      </c>
      <c r="BF237" s="60">
        <v>0</v>
      </c>
      <c r="BG237" s="60">
        <v>0</v>
      </c>
      <c r="BH237" s="60">
        <v>0</v>
      </c>
      <c r="BI237" s="60">
        <v>299505.03999999998</v>
      </c>
      <c r="BJ237" s="61">
        <v>474</v>
      </c>
      <c r="BK237" s="2" t="s">
        <v>2069</v>
      </c>
    </row>
    <row r="238" spans="1:63" s="1" customFormat="1" x14ac:dyDescent="0.2">
      <c r="A238" s="56" t="s">
        <v>127</v>
      </c>
      <c r="B238" s="56" t="s">
        <v>104</v>
      </c>
      <c r="C238" s="56" t="s">
        <v>128</v>
      </c>
      <c r="G238" s="56" t="s">
        <v>129</v>
      </c>
      <c r="H238" s="56" t="s">
        <v>130</v>
      </c>
      <c r="I238" s="56" t="s">
        <v>757</v>
      </c>
      <c r="K238" s="56" t="s">
        <v>70</v>
      </c>
      <c r="L238" s="56" t="s">
        <v>131</v>
      </c>
      <c r="O238" s="56" t="s">
        <v>132</v>
      </c>
      <c r="Q238" s="56" t="s">
        <v>759</v>
      </c>
      <c r="T238" s="56" t="s">
        <v>2200</v>
      </c>
      <c r="U238" s="56" t="s">
        <v>2201</v>
      </c>
      <c r="V238" s="56" t="s">
        <v>2202</v>
      </c>
      <c r="W238" s="58">
        <v>18425</v>
      </c>
      <c r="X238" s="59" t="s">
        <v>2203</v>
      </c>
      <c r="Y238" s="56" t="s">
        <v>2204</v>
      </c>
      <c r="Z238" s="56" t="s">
        <v>2205</v>
      </c>
      <c r="AA238" s="56" t="s">
        <v>105</v>
      </c>
      <c r="AB238" s="56" t="s">
        <v>106</v>
      </c>
      <c r="AC238" s="56" t="s">
        <v>107</v>
      </c>
      <c r="AE238" s="56" t="s">
        <v>2206</v>
      </c>
      <c r="AF238" s="56" t="s">
        <v>114</v>
      </c>
      <c r="AG238" s="56" t="s">
        <v>115</v>
      </c>
      <c r="AH238" s="56" t="s">
        <v>2207</v>
      </c>
      <c r="AI238" s="56" t="s">
        <v>74</v>
      </c>
      <c r="AJ238" s="56" t="s">
        <v>108</v>
      </c>
      <c r="AK238" s="56" t="s">
        <v>2204</v>
      </c>
      <c r="AL238" s="56" t="s">
        <v>2204</v>
      </c>
      <c r="AN238" s="56" t="s">
        <v>75</v>
      </c>
      <c r="AO238" s="56" t="s">
        <v>3</v>
      </c>
      <c r="AP238" s="60">
        <v>370.51</v>
      </c>
      <c r="AQ238" s="60">
        <v>0</v>
      </c>
      <c r="AR238" s="58">
        <v>1</v>
      </c>
      <c r="AS238" s="58">
        <v>0</v>
      </c>
      <c r="AT238" s="60">
        <v>102888.98</v>
      </c>
      <c r="AU238" s="60">
        <v>25105.85</v>
      </c>
      <c r="AV238" s="60">
        <v>370.51</v>
      </c>
      <c r="AW238" s="60">
        <v>23510.66</v>
      </c>
      <c r="AX238" s="60">
        <v>7550.76</v>
      </c>
      <c r="AY238" s="60">
        <v>8392.61</v>
      </c>
      <c r="AZ238" s="60">
        <v>85607.39</v>
      </c>
      <c r="BA238" s="60">
        <v>14028.9</v>
      </c>
      <c r="BB238" s="60">
        <v>16090.36</v>
      </c>
      <c r="BC238" s="60">
        <v>16329.53</v>
      </c>
      <c r="BD238" s="60">
        <v>102888.98</v>
      </c>
      <c r="BE238" s="60">
        <v>25105.85</v>
      </c>
      <c r="BF238" s="60">
        <v>0</v>
      </c>
      <c r="BG238" s="60">
        <v>0</v>
      </c>
      <c r="BH238" s="60">
        <v>0</v>
      </c>
      <c r="BI238" s="60">
        <v>299505.03999999998</v>
      </c>
      <c r="BJ238" s="61">
        <v>474</v>
      </c>
      <c r="BK238" s="2" t="s">
        <v>2069</v>
      </c>
    </row>
    <row r="239" spans="1:63" s="1" customFormat="1" ht="22.5" x14ac:dyDescent="0.2">
      <c r="A239" s="56" t="s">
        <v>127</v>
      </c>
      <c r="B239" s="56" t="s">
        <v>104</v>
      </c>
      <c r="C239" s="56" t="s">
        <v>128</v>
      </c>
      <c r="G239" s="56" t="s">
        <v>129</v>
      </c>
      <c r="H239" s="56" t="s">
        <v>130</v>
      </c>
      <c r="I239" s="56" t="s">
        <v>757</v>
      </c>
      <c r="K239" s="56" t="s">
        <v>70</v>
      </c>
      <c r="L239" s="56" t="s">
        <v>131</v>
      </c>
      <c r="O239" s="56" t="s">
        <v>132</v>
      </c>
      <c r="Q239" s="56" t="s">
        <v>759</v>
      </c>
      <c r="T239" s="56" t="s">
        <v>2208</v>
      </c>
      <c r="U239" s="56" t="s">
        <v>2201</v>
      </c>
      <c r="V239" s="56" t="s">
        <v>112</v>
      </c>
      <c r="W239" s="58">
        <v>26302</v>
      </c>
      <c r="X239" s="59" t="s">
        <v>2209</v>
      </c>
      <c r="Y239" s="56" t="s">
        <v>140</v>
      </c>
      <c r="Z239" s="56" t="s">
        <v>141</v>
      </c>
      <c r="AA239" s="56" t="s">
        <v>142</v>
      </c>
      <c r="AB239" s="56" t="s">
        <v>143</v>
      </c>
      <c r="AC239" s="56" t="s">
        <v>144</v>
      </c>
      <c r="AE239" s="56" t="s">
        <v>145</v>
      </c>
      <c r="AF239" s="56" t="s">
        <v>114</v>
      </c>
      <c r="AG239" s="56" t="s">
        <v>115</v>
      </c>
      <c r="AH239" s="56" t="s">
        <v>146</v>
      </c>
      <c r="AI239" s="56" t="s">
        <v>74</v>
      </c>
      <c r="AJ239" s="56" t="s">
        <v>147</v>
      </c>
      <c r="AK239" s="56" t="s">
        <v>148</v>
      </c>
      <c r="AL239" s="56" t="s">
        <v>148</v>
      </c>
      <c r="AN239" s="56" t="s">
        <v>75</v>
      </c>
      <c r="AO239" s="56" t="s">
        <v>3</v>
      </c>
      <c r="AP239" s="60">
        <v>1.67</v>
      </c>
      <c r="AQ239" s="60">
        <v>0</v>
      </c>
      <c r="AR239" s="58">
        <v>1</v>
      </c>
      <c r="AS239" s="58">
        <v>0</v>
      </c>
      <c r="AT239" s="60">
        <v>102888.98</v>
      </c>
      <c r="AU239" s="60">
        <v>25105.85</v>
      </c>
      <c r="AV239" s="60">
        <v>1.67</v>
      </c>
      <c r="AW239" s="60">
        <v>23510.66</v>
      </c>
      <c r="AX239" s="60">
        <v>7550.76</v>
      </c>
      <c r="AY239" s="60">
        <v>8392.61</v>
      </c>
      <c r="AZ239" s="60">
        <v>85607.39</v>
      </c>
      <c r="BA239" s="60">
        <v>14028.9</v>
      </c>
      <c r="BB239" s="60">
        <v>16090.36</v>
      </c>
      <c r="BC239" s="60">
        <v>16329.53</v>
      </c>
      <c r="BD239" s="60">
        <v>102888.98</v>
      </c>
      <c r="BE239" s="60">
        <v>25105.85</v>
      </c>
      <c r="BF239" s="60">
        <v>0</v>
      </c>
      <c r="BG239" s="60">
        <v>0</v>
      </c>
      <c r="BH239" s="60">
        <v>0</v>
      </c>
      <c r="BI239" s="60">
        <v>299505.03999999998</v>
      </c>
      <c r="BJ239" s="61">
        <v>474</v>
      </c>
      <c r="BK239" s="2" t="s">
        <v>2069</v>
      </c>
    </row>
    <row r="240" spans="1:63" s="1" customFormat="1" x14ac:dyDescent="0.2">
      <c r="A240" s="56" t="s">
        <v>127</v>
      </c>
      <c r="B240" s="56" t="s">
        <v>104</v>
      </c>
      <c r="C240" s="56" t="s">
        <v>128</v>
      </c>
      <c r="G240" s="56" t="s">
        <v>129</v>
      </c>
      <c r="H240" s="56" t="s">
        <v>130</v>
      </c>
      <c r="I240" s="56" t="s">
        <v>757</v>
      </c>
      <c r="K240" s="56" t="s">
        <v>70</v>
      </c>
      <c r="L240" s="56" t="s">
        <v>131</v>
      </c>
      <c r="O240" s="56" t="s">
        <v>132</v>
      </c>
      <c r="Q240" s="56" t="s">
        <v>759</v>
      </c>
      <c r="T240" s="56" t="s">
        <v>2208</v>
      </c>
      <c r="U240" s="56" t="s">
        <v>2200</v>
      </c>
      <c r="V240" s="56" t="s">
        <v>2210</v>
      </c>
      <c r="W240" s="58">
        <v>23281</v>
      </c>
      <c r="X240" s="59" t="s">
        <v>2211</v>
      </c>
      <c r="Y240" s="56" t="s">
        <v>2212</v>
      </c>
      <c r="Z240" s="56" t="s">
        <v>2213</v>
      </c>
      <c r="AA240" s="56" t="s">
        <v>119</v>
      </c>
      <c r="AB240" s="56" t="s">
        <v>2214</v>
      </c>
      <c r="AC240" s="56" t="s">
        <v>2215</v>
      </c>
      <c r="AE240" s="56" t="s">
        <v>2216</v>
      </c>
      <c r="AF240" s="56" t="s">
        <v>114</v>
      </c>
      <c r="AG240" s="56" t="s">
        <v>115</v>
      </c>
      <c r="AH240" s="56" t="s">
        <v>2217</v>
      </c>
      <c r="AI240" s="56" t="s">
        <v>74</v>
      </c>
      <c r="AJ240" s="56" t="s">
        <v>79</v>
      </c>
      <c r="AK240" s="56" t="s">
        <v>109</v>
      </c>
      <c r="AL240" s="56" t="s">
        <v>110</v>
      </c>
      <c r="AN240" s="56" t="s">
        <v>75</v>
      </c>
      <c r="AO240" s="56" t="s">
        <v>3</v>
      </c>
      <c r="AP240" s="60">
        <v>9983.19</v>
      </c>
      <c r="AQ240" s="60">
        <v>0</v>
      </c>
      <c r="AR240" s="58">
        <v>1</v>
      </c>
      <c r="AS240" s="58">
        <v>0</v>
      </c>
      <c r="AT240" s="60">
        <v>102888.98</v>
      </c>
      <c r="AU240" s="60">
        <v>25105.85</v>
      </c>
      <c r="AV240" s="60">
        <v>9983.19</v>
      </c>
      <c r="AW240" s="60">
        <v>23510.66</v>
      </c>
      <c r="AX240" s="60">
        <v>7550.76</v>
      </c>
      <c r="AY240" s="60">
        <v>8392.61</v>
      </c>
      <c r="AZ240" s="60">
        <v>85607.39</v>
      </c>
      <c r="BA240" s="60">
        <v>14028.9</v>
      </c>
      <c r="BB240" s="60">
        <v>16090.36</v>
      </c>
      <c r="BC240" s="60">
        <v>16329.53</v>
      </c>
      <c r="BD240" s="60">
        <v>102888.98</v>
      </c>
      <c r="BE240" s="60">
        <v>25105.85</v>
      </c>
      <c r="BF240" s="60">
        <v>0</v>
      </c>
      <c r="BG240" s="60">
        <v>0</v>
      </c>
      <c r="BH240" s="60">
        <v>0</v>
      </c>
      <c r="BI240" s="60">
        <v>299505.03999999998</v>
      </c>
      <c r="BJ240" s="61">
        <v>474</v>
      </c>
      <c r="BK240" s="2" t="s">
        <v>2069</v>
      </c>
    </row>
    <row r="241" spans="1:63" s="1" customFormat="1" x14ac:dyDescent="0.2">
      <c r="A241" s="56" t="s">
        <v>127</v>
      </c>
      <c r="B241" s="56" t="s">
        <v>104</v>
      </c>
      <c r="C241" s="56" t="s">
        <v>128</v>
      </c>
      <c r="G241" s="56" t="s">
        <v>129</v>
      </c>
      <c r="H241" s="56" t="s">
        <v>130</v>
      </c>
      <c r="I241" s="56" t="s">
        <v>757</v>
      </c>
      <c r="K241" s="56" t="s">
        <v>70</v>
      </c>
      <c r="L241" s="56" t="s">
        <v>131</v>
      </c>
      <c r="O241" s="56" t="s">
        <v>132</v>
      </c>
      <c r="Q241" s="56" t="s">
        <v>759</v>
      </c>
      <c r="T241" s="56" t="s">
        <v>2208</v>
      </c>
      <c r="U241" s="56" t="s">
        <v>2200</v>
      </c>
      <c r="V241" s="56" t="s">
        <v>2175</v>
      </c>
      <c r="W241" s="58">
        <v>24941</v>
      </c>
      <c r="X241" s="59" t="s">
        <v>2218</v>
      </c>
      <c r="Y241" s="56" t="s">
        <v>1656</v>
      </c>
      <c r="Z241" s="56" t="s">
        <v>1657</v>
      </c>
      <c r="AA241" s="56" t="s">
        <v>105</v>
      </c>
      <c r="AB241" s="56" t="s">
        <v>106</v>
      </c>
      <c r="AC241" s="56" t="s">
        <v>107</v>
      </c>
      <c r="AE241" s="56" t="s">
        <v>1658</v>
      </c>
      <c r="AF241" s="56" t="s">
        <v>1020</v>
      </c>
      <c r="AG241" s="56" t="s">
        <v>115</v>
      </c>
      <c r="AH241" s="56" t="s">
        <v>1659</v>
      </c>
      <c r="AI241" s="56" t="s">
        <v>74</v>
      </c>
      <c r="AJ241" s="56" t="s">
        <v>108</v>
      </c>
      <c r="AK241" s="56" t="s">
        <v>109</v>
      </c>
      <c r="AL241" s="56" t="s">
        <v>110</v>
      </c>
      <c r="AN241" s="56" t="s">
        <v>75</v>
      </c>
      <c r="AO241" s="56" t="s">
        <v>3</v>
      </c>
      <c r="AP241" s="60">
        <v>136.82</v>
      </c>
      <c r="AQ241" s="60">
        <v>0</v>
      </c>
      <c r="AR241" s="58">
        <v>1</v>
      </c>
      <c r="AS241" s="58">
        <v>0</v>
      </c>
      <c r="AT241" s="60">
        <v>102888.98</v>
      </c>
      <c r="AU241" s="60">
        <v>25105.85</v>
      </c>
      <c r="AV241" s="60">
        <v>136.82</v>
      </c>
      <c r="AW241" s="60">
        <v>23510.66</v>
      </c>
      <c r="AX241" s="60">
        <v>7550.76</v>
      </c>
      <c r="AY241" s="60">
        <v>8392.61</v>
      </c>
      <c r="AZ241" s="60">
        <v>85607.39</v>
      </c>
      <c r="BA241" s="60">
        <v>14028.9</v>
      </c>
      <c r="BB241" s="60">
        <v>16090.36</v>
      </c>
      <c r="BC241" s="60">
        <v>16329.53</v>
      </c>
      <c r="BD241" s="60">
        <v>102888.98</v>
      </c>
      <c r="BE241" s="60">
        <v>25105.85</v>
      </c>
      <c r="BF241" s="60">
        <v>0</v>
      </c>
      <c r="BG241" s="60">
        <v>0</v>
      </c>
      <c r="BH241" s="60">
        <v>0</v>
      </c>
      <c r="BI241" s="60">
        <v>299505.03999999998</v>
      </c>
      <c r="BJ241" s="61">
        <v>474</v>
      </c>
      <c r="BK241" s="2" t="s">
        <v>2069</v>
      </c>
    </row>
    <row r="242" spans="1:63" s="1" customFormat="1" x14ac:dyDescent="0.2">
      <c r="A242" s="56" t="s">
        <v>127</v>
      </c>
      <c r="B242" s="56" t="s">
        <v>104</v>
      </c>
      <c r="C242" s="56" t="s">
        <v>128</v>
      </c>
      <c r="G242" s="56" t="s">
        <v>129</v>
      </c>
      <c r="H242" s="56" t="s">
        <v>130</v>
      </c>
      <c r="I242" s="56" t="s">
        <v>757</v>
      </c>
      <c r="K242" s="56" t="s">
        <v>70</v>
      </c>
      <c r="L242" s="56" t="s">
        <v>131</v>
      </c>
      <c r="O242" s="56" t="s">
        <v>132</v>
      </c>
      <c r="Q242" s="56" t="s">
        <v>759</v>
      </c>
      <c r="T242" s="56" t="s">
        <v>2219</v>
      </c>
      <c r="U242" s="56" t="s">
        <v>2208</v>
      </c>
      <c r="V242" s="56" t="s">
        <v>112</v>
      </c>
      <c r="W242" s="58">
        <v>38587</v>
      </c>
      <c r="X242" s="59" t="s">
        <v>2220</v>
      </c>
      <c r="Y242" s="56" t="s">
        <v>2221</v>
      </c>
      <c r="Z242" s="56" t="s">
        <v>2222</v>
      </c>
      <c r="AA242" s="56" t="s">
        <v>105</v>
      </c>
      <c r="AB242" s="56" t="s">
        <v>106</v>
      </c>
      <c r="AC242" s="56" t="s">
        <v>107</v>
      </c>
      <c r="AE242" s="56" t="s">
        <v>2223</v>
      </c>
      <c r="AF242" s="56" t="s">
        <v>876</v>
      </c>
      <c r="AG242" s="56" t="s">
        <v>115</v>
      </c>
      <c r="AH242" s="56" t="s">
        <v>877</v>
      </c>
      <c r="AI242" s="56" t="s">
        <v>74</v>
      </c>
      <c r="AJ242" s="56" t="s">
        <v>108</v>
      </c>
      <c r="AK242" s="56" t="s">
        <v>2224</v>
      </c>
      <c r="AL242" s="56" t="s">
        <v>2224</v>
      </c>
      <c r="AN242" s="56" t="s">
        <v>75</v>
      </c>
      <c r="AO242" s="56" t="s">
        <v>3</v>
      </c>
      <c r="AP242" s="60">
        <v>32.4</v>
      </c>
      <c r="AQ242" s="60">
        <v>0</v>
      </c>
      <c r="AR242" s="58">
        <v>1</v>
      </c>
      <c r="AS242" s="58">
        <v>0</v>
      </c>
      <c r="AT242" s="60">
        <v>102888.98</v>
      </c>
      <c r="AU242" s="60">
        <v>25105.85</v>
      </c>
      <c r="AV242" s="60">
        <v>32.4</v>
      </c>
      <c r="AW242" s="60">
        <v>23510.66</v>
      </c>
      <c r="AX242" s="60">
        <v>7550.76</v>
      </c>
      <c r="AY242" s="60">
        <v>8392.61</v>
      </c>
      <c r="AZ242" s="60">
        <v>85607.39</v>
      </c>
      <c r="BA242" s="60">
        <v>14028.9</v>
      </c>
      <c r="BB242" s="60">
        <v>16090.36</v>
      </c>
      <c r="BC242" s="60">
        <v>16329.53</v>
      </c>
      <c r="BD242" s="60">
        <v>102888.98</v>
      </c>
      <c r="BE242" s="60">
        <v>25105.85</v>
      </c>
      <c r="BF242" s="60">
        <v>0</v>
      </c>
      <c r="BG242" s="60">
        <v>0</v>
      </c>
      <c r="BH242" s="60">
        <v>0</v>
      </c>
      <c r="BI242" s="60">
        <v>299505.03999999998</v>
      </c>
      <c r="BJ242" s="61">
        <v>474</v>
      </c>
      <c r="BK242" s="2" t="s">
        <v>2069</v>
      </c>
    </row>
    <row r="243" spans="1:63" s="1" customFormat="1" x14ac:dyDescent="0.2">
      <c r="A243" s="56" t="s">
        <v>127</v>
      </c>
      <c r="B243" s="56" t="s">
        <v>104</v>
      </c>
      <c r="C243" s="56" t="s">
        <v>128</v>
      </c>
      <c r="G243" s="56" t="s">
        <v>129</v>
      </c>
      <c r="H243" s="56" t="s">
        <v>130</v>
      </c>
      <c r="I243" s="56" t="s">
        <v>757</v>
      </c>
      <c r="K243" s="56" t="s">
        <v>70</v>
      </c>
      <c r="L243" s="56" t="s">
        <v>131</v>
      </c>
      <c r="O243" s="56" t="s">
        <v>132</v>
      </c>
      <c r="Q243" s="56" t="s">
        <v>759</v>
      </c>
      <c r="T243" s="56" t="s">
        <v>2219</v>
      </c>
      <c r="U243" s="56" t="s">
        <v>2208</v>
      </c>
      <c r="V243" s="56" t="s">
        <v>2225</v>
      </c>
      <c r="W243" s="58">
        <v>41465</v>
      </c>
      <c r="X243" s="59" t="s">
        <v>2226</v>
      </c>
      <c r="Y243" s="56" t="s">
        <v>2227</v>
      </c>
      <c r="Z243" s="56" t="s">
        <v>2228</v>
      </c>
      <c r="AA243" s="56" t="s">
        <v>1521</v>
      </c>
      <c r="AB243" s="56" t="s">
        <v>1522</v>
      </c>
      <c r="AC243" s="56" t="s">
        <v>137</v>
      </c>
      <c r="AE243" s="56" t="s">
        <v>2229</v>
      </c>
      <c r="AF243" s="56" t="s">
        <v>912</v>
      </c>
      <c r="AG243" s="56" t="s">
        <v>115</v>
      </c>
      <c r="AH243" s="56" t="s">
        <v>2230</v>
      </c>
      <c r="AI243" s="56" t="s">
        <v>74</v>
      </c>
      <c r="AJ243" s="56" t="s">
        <v>79</v>
      </c>
      <c r="AK243" s="56" t="s">
        <v>2231</v>
      </c>
      <c r="AL243" s="56" t="s">
        <v>2231</v>
      </c>
      <c r="AN243" s="56" t="s">
        <v>75</v>
      </c>
      <c r="AO243" s="56" t="s">
        <v>3</v>
      </c>
      <c r="AP243" s="60">
        <v>65.5</v>
      </c>
      <c r="AQ243" s="60">
        <v>0</v>
      </c>
      <c r="AR243" s="58">
        <v>1</v>
      </c>
      <c r="AS243" s="58">
        <v>0</v>
      </c>
      <c r="AT243" s="60">
        <v>102888.98</v>
      </c>
      <c r="AU243" s="60">
        <v>25105.85</v>
      </c>
      <c r="AV243" s="60">
        <v>65.5</v>
      </c>
      <c r="AW243" s="60">
        <v>23510.66</v>
      </c>
      <c r="AX243" s="60">
        <v>7550.76</v>
      </c>
      <c r="AY243" s="60">
        <v>8392.61</v>
      </c>
      <c r="AZ243" s="60">
        <v>85607.39</v>
      </c>
      <c r="BA243" s="60">
        <v>14028.9</v>
      </c>
      <c r="BB243" s="60">
        <v>16090.36</v>
      </c>
      <c r="BC243" s="60">
        <v>16329.53</v>
      </c>
      <c r="BD243" s="60">
        <v>102888.98</v>
      </c>
      <c r="BE243" s="60">
        <v>25105.85</v>
      </c>
      <c r="BF243" s="60">
        <v>0</v>
      </c>
      <c r="BG243" s="60">
        <v>0</v>
      </c>
      <c r="BH243" s="60">
        <v>0</v>
      </c>
      <c r="BI243" s="60">
        <v>299505.03999999998</v>
      </c>
      <c r="BJ243" s="61">
        <v>474</v>
      </c>
      <c r="BK243" s="2" t="s">
        <v>2069</v>
      </c>
    </row>
    <row r="244" spans="1:63" s="1" customFormat="1" ht="15" x14ac:dyDescent="0.25">
      <c r="A244" s="56" t="s">
        <v>127</v>
      </c>
      <c r="B244" s="56" t="s">
        <v>104</v>
      </c>
      <c r="C244" s="56" t="s">
        <v>128</v>
      </c>
      <c r="D244"/>
      <c r="E244"/>
      <c r="F244"/>
      <c r="G244" s="56" t="s">
        <v>129</v>
      </c>
      <c r="H244" s="56" t="s">
        <v>130</v>
      </c>
      <c r="I244" s="56" t="s">
        <v>757</v>
      </c>
      <c r="J244"/>
      <c r="K244" s="56" t="s">
        <v>70</v>
      </c>
      <c r="L244" s="56" t="s">
        <v>131</v>
      </c>
      <c r="M244"/>
      <c r="N244"/>
      <c r="O244" s="56" t="s">
        <v>132</v>
      </c>
      <c r="P244"/>
      <c r="Q244" s="56" t="s">
        <v>758</v>
      </c>
      <c r="R244"/>
      <c r="S244"/>
      <c r="T244" s="56" t="s">
        <v>2232</v>
      </c>
      <c r="U244" s="56" t="s">
        <v>2219</v>
      </c>
      <c r="V244" s="56" t="s">
        <v>112</v>
      </c>
      <c r="W244" s="58">
        <v>48368</v>
      </c>
      <c r="X244" s="59" t="s">
        <v>2233</v>
      </c>
      <c r="Y244" s="56" t="s">
        <v>2234</v>
      </c>
      <c r="Z244" s="56" t="s">
        <v>2235</v>
      </c>
      <c r="AA244" s="56" t="s">
        <v>180</v>
      </c>
      <c r="AB244" s="56" t="s">
        <v>181</v>
      </c>
      <c r="AC244" s="56" t="s">
        <v>182</v>
      </c>
      <c r="AD244"/>
      <c r="AE244" s="56" t="s">
        <v>2236</v>
      </c>
      <c r="AF244" s="56" t="s">
        <v>2237</v>
      </c>
      <c r="AG244"/>
      <c r="AH244" s="56" t="s">
        <v>2238</v>
      </c>
      <c r="AI244" s="56" t="s">
        <v>2239</v>
      </c>
      <c r="AJ244" s="56" t="s">
        <v>183</v>
      </c>
      <c r="AK244" s="56" t="s">
        <v>109</v>
      </c>
      <c r="AL244" s="56" t="s">
        <v>110</v>
      </c>
      <c r="AM244"/>
      <c r="AN244" s="56" t="s">
        <v>75</v>
      </c>
      <c r="AO244" s="56" t="s">
        <v>2240</v>
      </c>
      <c r="AP244" s="60">
        <v>44.56</v>
      </c>
      <c r="AQ244" s="60">
        <v>0</v>
      </c>
      <c r="AR244" s="58">
        <v>1</v>
      </c>
      <c r="AS244" s="58">
        <v>0</v>
      </c>
      <c r="AT244" s="60">
        <v>25105.85</v>
      </c>
      <c r="AU244" s="60">
        <v>8989.02</v>
      </c>
      <c r="AV244" s="60">
        <v>70</v>
      </c>
      <c r="AW244" s="60">
        <v>23510.66</v>
      </c>
      <c r="AX244" s="60">
        <v>7550.76</v>
      </c>
      <c r="AY244" s="60">
        <v>8392.61</v>
      </c>
      <c r="AZ244" s="60">
        <v>85607.39</v>
      </c>
      <c r="BA244" s="60">
        <v>14028.9</v>
      </c>
      <c r="BB244" s="60">
        <v>16090.36</v>
      </c>
      <c r="BC244" s="60">
        <v>16329.53</v>
      </c>
      <c r="BD244" s="60">
        <v>102888.98</v>
      </c>
      <c r="BE244" s="60">
        <v>25105.85</v>
      </c>
      <c r="BF244" s="60">
        <v>8989.02</v>
      </c>
      <c r="BG244" s="60">
        <v>0</v>
      </c>
      <c r="BH244" s="60">
        <v>0</v>
      </c>
      <c r="BI244" s="60">
        <v>308494.06</v>
      </c>
      <c r="BJ244" s="61">
        <v>501</v>
      </c>
      <c r="BK244" s="2" t="s">
        <v>2241</v>
      </c>
    </row>
    <row r="245" spans="1:63" s="1" customFormat="1" ht="15" x14ac:dyDescent="0.25">
      <c r="A245" s="56" t="s">
        <v>127</v>
      </c>
      <c r="B245" s="56" t="s">
        <v>104</v>
      </c>
      <c r="C245" s="56" t="s">
        <v>128</v>
      </c>
      <c r="D245"/>
      <c r="E245"/>
      <c r="F245"/>
      <c r="G245" s="56" t="s">
        <v>129</v>
      </c>
      <c r="H245" s="56" t="s">
        <v>130</v>
      </c>
      <c r="I245" s="56" t="s">
        <v>757</v>
      </c>
      <c r="J245"/>
      <c r="K245" s="56" t="s">
        <v>70</v>
      </c>
      <c r="L245" s="56" t="s">
        <v>131</v>
      </c>
      <c r="M245"/>
      <c r="N245"/>
      <c r="O245" s="56" t="s">
        <v>132</v>
      </c>
      <c r="P245"/>
      <c r="Q245" s="56" t="s">
        <v>758</v>
      </c>
      <c r="R245"/>
      <c r="S245"/>
      <c r="T245" s="56" t="s">
        <v>2069</v>
      </c>
      <c r="U245" s="56" t="s">
        <v>2232</v>
      </c>
      <c r="V245" s="56" t="s">
        <v>112</v>
      </c>
      <c r="W245" s="58">
        <v>53418</v>
      </c>
      <c r="X245" s="59" t="s">
        <v>2242</v>
      </c>
      <c r="Y245" s="56" t="s">
        <v>2243</v>
      </c>
      <c r="Z245" s="56" t="s">
        <v>2244</v>
      </c>
      <c r="AA245" s="56" t="s">
        <v>105</v>
      </c>
      <c r="AB245" s="56" t="s">
        <v>106</v>
      </c>
      <c r="AC245" s="56" t="s">
        <v>107</v>
      </c>
      <c r="AD245"/>
      <c r="AE245" s="56" t="s">
        <v>2236</v>
      </c>
      <c r="AF245" s="56" t="s">
        <v>2237</v>
      </c>
      <c r="AG245"/>
      <c r="AH245" s="56" t="s">
        <v>2238</v>
      </c>
      <c r="AI245" s="56" t="s">
        <v>2239</v>
      </c>
      <c r="AJ245" s="56" t="s">
        <v>108</v>
      </c>
      <c r="AK245" s="56" t="s">
        <v>109</v>
      </c>
      <c r="AL245" s="56" t="s">
        <v>110</v>
      </c>
      <c r="AM245"/>
      <c r="AN245" s="56" t="s">
        <v>75</v>
      </c>
      <c r="AO245" s="56" t="s">
        <v>2240</v>
      </c>
      <c r="AP245" s="60">
        <v>40.82</v>
      </c>
      <c r="AQ245" s="60">
        <v>0</v>
      </c>
      <c r="AR245" s="58">
        <v>1</v>
      </c>
      <c r="AS245" s="58">
        <v>0</v>
      </c>
      <c r="AT245" s="60">
        <v>25105.85</v>
      </c>
      <c r="AU245" s="60">
        <v>8989.02</v>
      </c>
      <c r="AV245" s="60">
        <v>64.5</v>
      </c>
      <c r="AW245" s="60">
        <v>23510.66</v>
      </c>
      <c r="AX245" s="60">
        <v>7550.76</v>
      </c>
      <c r="AY245" s="60">
        <v>8392.61</v>
      </c>
      <c r="AZ245" s="60">
        <v>85607.39</v>
      </c>
      <c r="BA245" s="60">
        <v>14028.9</v>
      </c>
      <c r="BB245" s="60">
        <v>16090.36</v>
      </c>
      <c r="BC245" s="60">
        <v>16329.53</v>
      </c>
      <c r="BD245" s="60">
        <v>102888.98</v>
      </c>
      <c r="BE245" s="60">
        <v>25105.85</v>
      </c>
      <c r="BF245" s="60">
        <v>8989.02</v>
      </c>
      <c r="BG245" s="60">
        <v>0</v>
      </c>
      <c r="BH245" s="60">
        <v>0</v>
      </c>
      <c r="BI245" s="60">
        <v>308494.06</v>
      </c>
      <c r="BJ245" s="61">
        <v>501</v>
      </c>
      <c r="BK245" s="2" t="s">
        <v>2241</v>
      </c>
    </row>
    <row r="246" spans="1:63" s="1" customFormat="1" ht="15" x14ac:dyDescent="0.25">
      <c r="A246" s="56" t="s">
        <v>127</v>
      </c>
      <c r="B246" s="56" t="s">
        <v>104</v>
      </c>
      <c r="C246" s="56" t="s">
        <v>128</v>
      </c>
      <c r="D246"/>
      <c r="E246"/>
      <c r="F246"/>
      <c r="G246" s="56" t="s">
        <v>129</v>
      </c>
      <c r="H246" s="56" t="s">
        <v>130</v>
      </c>
      <c r="I246" s="56" t="s">
        <v>757</v>
      </c>
      <c r="J246"/>
      <c r="K246" s="56" t="s">
        <v>70</v>
      </c>
      <c r="L246" s="56" t="s">
        <v>131</v>
      </c>
      <c r="M246"/>
      <c r="N246"/>
      <c r="O246" s="56" t="s">
        <v>132</v>
      </c>
      <c r="P246"/>
      <c r="Q246" s="56" t="s">
        <v>759</v>
      </c>
      <c r="R246"/>
      <c r="S246"/>
      <c r="T246" s="56" t="s">
        <v>2069</v>
      </c>
      <c r="U246" s="56" t="s">
        <v>2069</v>
      </c>
      <c r="V246" s="56" t="s">
        <v>2113</v>
      </c>
      <c r="W246" s="58">
        <v>55299</v>
      </c>
      <c r="X246" s="59" t="s">
        <v>2245</v>
      </c>
      <c r="Y246" s="56" t="s">
        <v>1697</v>
      </c>
      <c r="Z246" s="56" t="s">
        <v>1698</v>
      </c>
      <c r="AA246" s="56" t="s">
        <v>94</v>
      </c>
      <c r="AB246" s="56" t="s">
        <v>1030</v>
      </c>
      <c r="AC246" s="56" t="s">
        <v>95</v>
      </c>
      <c r="AD246"/>
      <c r="AE246" s="56" t="s">
        <v>1699</v>
      </c>
      <c r="AF246" s="56" t="s">
        <v>96</v>
      </c>
      <c r="AG246" s="56" t="s">
        <v>73</v>
      </c>
      <c r="AH246" s="56" t="s">
        <v>1700</v>
      </c>
      <c r="AI246" s="56" t="s">
        <v>74</v>
      </c>
      <c r="AJ246" s="56" t="s">
        <v>97</v>
      </c>
      <c r="AK246" s="56" t="s">
        <v>1701</v>
      </c>
      <c r="AL246" s="56" t="s">
        <v>1701</v>
      </c>
      <c r="AM246"/>
      <c r="AN246" s="56" t="s">
        <v>75</v>
      </c>
      <c r="AO246" s="56" t="s">
        <v>3</v>
      </c>
      <c r="AP246" s="60">
        <v>-154.16999999999999</v>
      </c>
      <c r="AQ246" s="60">
        <v>-154.16999999999999</v>
      </c>
      <c r="AR246" s="58">
        <v>0</v>
      </c>
      <c r="AS246" s="58">
        <v>1</v>
      </c>
      <c r="AT246" s="60">
        <v>25105.85</v>
      </c>
      <c r="AU246" s="60">
        <v>8989.02</v>
      </c>
      <c r="AV246" s="60">
        <v>-154.16999999999999</v>
      </c>
      <c r="AW246" s="60">
        <v>23510.66</v>
      </c>
      <c r="AX246" s="60">
        <v>7550.76</v>
      </c>
      <c r="AY246" s="60">
        <v>8392.61</v>
      </c>
      <c r="AZ246" s="60">
        <v>85607.39</v>
      </c>
      <c r="BA246" s="60">
        <v>14028.9</v>
      </c>
      <c r="BB246" s="60">
        <v>16090.36</v>
      </c>
      <c r="BC246" s="60">
        <v>16329.53</v>
      </c>
      <c r="BD246" s="60">
        <v>102888.98</v>
      </c>
      <c r="BE246" s="60">
        <v>25105.85</v>
      </c>
      <c r="BF246" s="60">
        <v>8989.02</v>
      </c>
      <c r="BG246" s="60">
        <v>0</v>
      </c>
      <c r="BH246" s="60">
        <v>0</v>
      </c>
      <c r="BI246" s="60">
        <v>308494.06</v>
      </c>
      <c r="BJ246" s="61">
        <v>501</v>
      </c>
      <c r="BK246" s="2" t="s">
        <v>2241</v>
      </c>
    </row>
    <row r="247" spans="1:63" s="1" customFormat="1" ht="15" x14ac:dyDescent="0.25">
      <c r="A247" s="56" t="s">
        <v>127</v>
      </c>
      <c r="B247" s="56" t="s">
        <v>104</v>
      </c>
      <c r="C247" s="56" t="s">
        <v>128</v>
      </c>
      <c r="D247"/>
      <c r="E247"/>
      <c r="F247"/>
      <c r="G247" s="56" t="s">
        <v>129</v>
      </c>
      <c r="H247" s="56" t="s">
        <v>130</v>
      </c>
      <c r="I247" s="56" t="s">
        <v>757</v>
      </c>
      <c r="J247"/>
      <c r="K247" s="56" t="s">
        <v>70</v>
      </c>
      <c r="L247" s="56" t="s">
        <v>131</v>
      </c>
      <c r="M247"/>
      <c r="N247"/>
      <c r="O247" s="56" t="s">
        <v>132</v>
      </c>
      <c r="P247"/>
      <c r="Q247" s="56" t="s">
        <v>758</v>
      </c>
      <c r="R247"/>
      <c r="S247"/>
      <c r="T247" s="56" t="s">
        <v>2246</v>
      </c>
      <c r="U247" s="56" t="s">
        <v>2232</v>
      </c>
      <c r="V247" s="56" t="s">
        <v>2247</v>
      </c>
      <c r="W247" s="58">
        <v>48178</v>
      </c>
      <c r="X247" s="59" t="s">
        <v>2248</v>
      </c>
      <c r="Y247" s="56" t="s">
        <v>2249</v>
      </c>
      <c r="Z247" s="56" t="s">
        <v>2250</v>
      </c>
      <c r="AA247" s="56" t="s">
        <v>76</v>
      </c>
      <c r="AB247" s="56" t="s">
        <v>102</v>
      </c>
      <c r="AC247" s="56" t="s">
        <v>103</v>
      </c>
      <c r="AD247"/>
      <c r="AE247" s="56" t="s">
        <v>2251</v>
      </c>
      <c r="AF247" s="56" t="s">
        <v>760</v>
      </c>
      <c r="AG247" s="56" t="s">
        <v>761</v>
      </c>
      <c r="AH247" s="56" t="s">
        <v>2252</v>
      </c>
      <c r="AI247" s="56" t="s">
        <v>81</v>
      </c>
      <c r="AJ247" s="56" t="s">
        <v>79</v>
      </c>
      <c r="AK247" s="56" t="s">
        <v>170</v>
      </c>
      <c r="AL247" s="56" t="s">
        <v>170</v>
      </c>
      <c r="AM247"/>
      <c r="AN247" s="56" t="s">
        <v>75</v>
      </c>
      <c r="AO247" s="56" t="s">
        <v>2</v>
      </c>
      <c r="AP247" s="60">
        <v>31.46</v>
      </c>
      <c r="AQ247" s="60">
        <v>0</v>
      </c>
      <c r="AR247" s="58">
        <v>1</v>
      </c>
      <c r="AS247" s="58">
        <v>0</v>
      </c>
      <c r="AT247" s="60">
        <v>25105.85</v>
      </c>
      <c r="AU247" s="60">
        <v>8989.02</v>
      </c>
      <c r="AV247" s="60">
        <v>23.46</v>
      </c>
      <c r="AW247" s="60">
        <v>23510.66</v>
      </c>
      <c r="AX247" s="60">
        <v>7550.76</v>
      </c>
      <c r="AY247" s="60">
        <v>8392.61</v>
      </c>
      <c r="AZ247" s="60">
        <v>85607.39</v>
      </c>
      <c r="BA247" s="60">
        <v>14028.9</v>
      </c>
      <c r="BB247" s="60">
        <v>16090.36</v>
      </c>
      <c r="BC247" s="60">
        <v>16329.53</v>
      </c>
      <c r="BD247" s="60">
        <v>102888.98</v>
      </c>
      <c r="BE247" s="60">
        <v>25105.85</v>
      </c>
      <c r="BF247" s="60">
        <v>8989.02</v>
      </c>
      <c r="BG247" s="60">
        <v>0</v>
      </c>
      <c r="BH247" s="60">
        <v>0</v>
      </c>
      <c r="BI247" s="60">
        <v>308494.06</v>
      </c>
      <c r="BJ247" s="61">
        <v>501</v>
      </c>
      <c r="BK247" s="2" t="s">
        <v>2241</v>
      </c>
    </row>
    <row r="248" spans="1:63" s="1" customFormat="1" ht="15" x14ac:dyDescent="0.25">
      <c r="A248" s="56" t="s">
        <v>127</v>
      </c>
      <c r="B248" s="56" t="s">
        <v>104</v>
      </c>
      <c r="C248" s="56" t="s">
        <v>128</v>
      </c>
      <c r="D248"/>
      <c r="E248"/>
      <c r="F248"/>
      <c r="G248" s="56" t="s">
        <v>129</v>
      </c>
      <c r="H248" s="56" t="s">
        <v>130</v>
      </c>
      <c r="I248" s="56" t="s">
        <v>757</v>
      </c>
      <c r="J248"/>
      <c r="K248" s="56" t="s">
        <v>70</v>
      </c>
      <c r="L248" s="56" t="s">
        <v>131</v>
      </c>
      <c r="M248"/>
      <c r="N248"/>
      <c r="O248" s="56" t="s">
        <v>132</v>
      </c>
      <c r="P248"/>
      <c r="Q248" s="56" t="s">
        <v>759</v>
      </c>
      <c r="R248"/>
      <c r="S248"/>
      <c r="T248" s="56" t="s">
        <v>2253</v>
      </c>
      <c r="U248" s="56" t="s">
        <v>2246</v>
      </c>
      <c r="V248" s="56" t="s">
        <v>2254</v>
      </c>
      <c r="W248" s="58">
        <v>37543</v>
      </c>
      <c r="X248" s="59" t="s">
        <v>2255</v>
      </c>
      <c r="Y248" s="56" t="s">
        <v>1640</v>
      </c>
      <c r="Z248" s="56" t="s">
        <v>1641</v>
      </c>
      <c r="AA248" s="56" t="s">
        <v>160</v>
      </c>
      <c r="AB248" s="56" t="s">
        <v>804</v>
      </c>
      <c r="AC248" s="56" t="s">
        <v>186</v>
      </c>
      <c r="AD248"/>
      <c r="AE248" s="56" t="s">
        <v>1642</v>
      </c>
      <c r="AF248" s="56" t="s">
        <v>1103</v>
      </c>
      <c r="AG248" s="56" t="s">
        <v>73</v>
      </c>
      <c r="AH248" s="56" t="s">
        <v>1643</v>
      </c>
      <c r="AI248" s="56" t="s">
        <v>74</v>
      </c>
      <c r="AJ248" s="56" t="s">
        <v>821</v>
      </c>
      <c r="AK248" s="56" t="s">
        <v>1644</v>
      </c>
      <c r="AL248" s="56" t="s">
        <v>1644</v>
      </c>
      <c r="AM248"/>
      <c r="AN248" s="56" t="s">
        <v>75</v>
      </c>
      <c r="AO248" s="56" t="s">
        <v>3</v>
      </c>
      <c r="AP248" s="60">
        <v>93.7</v>
      </c>
      <c r="AQ248" s="60">
        <v>0</v>
      </c>
      <c r="AR248" s="58">
        <v>1</v>
      </c>
      <c r="AS248" s="58">
        <v>0</v>
      </c>
      <c r="AT248" s="60">
        <v>25105.85</v>
      </c>
      <c r="AU248" s="60">
        <v>8989.02</v>
      </c>
      <c r="AV248" s="60">
        <v>93.7</v>
      </c>
      <c r="AW248" s="60">
        <v>23510.66</v>
      </c>
      <c r="AX248" s="60">
        <v>7550.76</v>
      </c>
      <c r="AY248" s="60">
        <v>8392.61</v>
      </c>
      <c r="AZ248" s="60">
        <v>85607.39</v>
      </c>
      <c r="BA248" s="60">
        <v>14028.9</v>
      </c>
      <c r="BB248" s="60">
        <v>16090.36</v>
      </c>
      <c r="BC248" s="60">
        <v>16329.53</v>
      </c>
      <c r="BD248" s="60">
        <v>102888.98</v>
      </c>
      <c r="BE248" s="60">
        <v>25105.85</v>
      </c>
      <c r="BF248" s="60">
        <v>8989.02</v>
      </c>
      <c r="BG248" s="60">
        <v>0</v>
      </c>
      <c r="BH248" s="60">
        <v>0</v>
      </c>
      <c r="BI248" s="60">
        <v>308494.06</v>
      </c>
      <c r="BJ248" s="61">
        <v>501</v>
      </c>
      <c r="BK248" s="2" t="s">
        <v>2241</v>
      </c>
    </row>
    <row r="249" spans="1:63" s="1" customFormat="1" ht="23.25" x14ac:dyDescent="0.25">
      <c r="A249" s="56" t="s">
        <v>127</v>
      </c>
      <c r="B249" s="56" t="s">
        <v>104</v>
      </c>
      <c r="C249" s="56" t="s">
        <v>128</v>
      </c>
      <c r="D249"/>
      <c r="E249"/>
      <c r="F249"/>
      <c r="G249" s="56" t="s">
        <v>129</v>
      </c>
      <c r="H249" s="56" t="s">
        <v>130</v>
      </c>
      <c r="I249" s="56" t="s">
        <v>757</v>
      </c>
      <c r="J249"/>
      <c r="K249" s="56" t="s">
        <v>70</v>
      </c>
      <c r="L249" s="56" t="s">
        <v>131</v>
      </c>
      <c r="M249"/>
      <c r="N249"/>
      <c r="O249" s="56" t="s">
        <v>132</v>
      </c>
      <c r="P249"/>
      <c r="Q249" s="56" t="s">
        <v>759</v>
      </c>
      <c r="R249"/>
      <c r="S249"/>
      <c r="T249" s="56" t="s">
        <v>2253</v>
      </c>
      <c r="U249" s="56" t="s">
        <v>2246</v>
      </c>
      <c r="V249" s="56" t="s">
        <v>2256</v>
      </c>
      <c r="W249" s="58">
        <v>38131</v>
      </c>
      <c r="X249" s="59" t="s">
        <v>2257</v>
      </c>
      <c r="Y249" s="56" t="s">
        <v>2258</v>
      </c>
      <c r="Z249" s="56" t="s">
        <v>2259</v>
      </c>
      <c r="AA249" s="56" t="s">
        <v>160</v>
      </c>
      <c r="AB249" s="56" t="s">
        <v>957</v>
      </c>
      <c r="AC249" s="56" t="s">
        <v>185</v>
      </c>
      <c r="AD249"/>
      <c r="AE249" s="56" t="s">
        <v>2260</v>
      </c>
      <c r="AF249" s="56" t="s">
        <v>96</v>
      </c>
      <c r="AG249" s="56" t="s">
        <v>73</v>
      </c>
      <c r="AH249" s="56" t="s">
        <v>2261</v>
      </c>
      <c r="AI249" s="56" t="s">
        <v>74</v>
      </c>
      <c r="AJ249" s="56" t="s">
        <v>821</v>
      </c>
      <c r="AK249" s="56" t="s">
        <v>109</v>
      </c>
      <c r="AL249" s="56" t="s">
        <v>110</v>
      </c>
      <c r="AM249"/>
      <c r="AN249" s="56" t="s">
        <v>75</v>
      </c>
      <c r="AO249" s="56" t="s">
        <v>3</v>
      </c>
      <c r="AP249" s="60">
        <v>565</v>
      </c>
      <c r="AQ249" s="60">
        <v>0</v>
      </c>
      <c r="AR249" s="58">
        <v>1</v>
      </c>
      <c r="AS249" s="58">
        <v>0</v>
      </c>
      <c r="AT249" s="60">
        <v>25105.85</v>
      </c>
      <c r="AU249" s="60">
        <v>8989.02</v>
      </c>
      <c r="AV249" s="60">
        <v>565</v>
      </c>
      <c r="AW249" s="60">
        <v>23510.66</v>
      </c>
      <c r="AX249" s="60">
        <v>7550.76</v>
      </c>
      <c r="AY249" s="60">
        <v>8392.61</v>
      </c>
      <c r="AZ249" s="60">
        <v>85607.39</v>
      </c>
      <c r="BA249" s="60">
        <v>14028.9</v>
      </c>
      <c r="BB249" s="60">
        <v>16090.36</v>
      </c>
      <c r="BC249" s="60">
        <v>16329.53</v>
      </c>
      <c r="BD249" s="60">
        <v>102888.98</v>
      </c>
      <c r="BE249" s="60">
        <v>25105.85</v>
      </c>
      <c r="BF249" s="60">
        <v>8989.02</v>
      </c>
      <c r="BG249" s="60">
        <v>0</v>
      </c>
      <c r="BH249" s="60">
        <v>0</v>
      </c>
      <c r="BI249" s="60">
        <v>308494.06</v>
      </c>
      <c r="BJ249" s="61">
        <v>501</v>
      </c>
      <c r="BK249" s="2" t="s">
        <v>2241</v>
      </c>
    </row>
    <row r="250" spans="1:63" s="1" customFormat="1" ht="15" x14ac:dyDescent="0.25">
      <c r="A250" s="56" t="s">
        <v>127</v>
      </c>
      <c r="B250" s="56" t="s">
        <v>104</v>
      </c>
      <c r="C250" s="56" t="s">
        <v>128</v>
      </c>
      <c r="D250"/>
      <c r="E250"/>
      <c r="F250"/>
      <c r="G250" s="56" t="s">
        <v>129</v>
      </c>
      <c r="H250" s="56" t="s">
        <v>130</v>
      </c>
      <c r="I250" s="56" t="s">
        <v>757</v>
      </c>
      <c r="J250"/>
      <c r="K250" s="56" t="s">
        <v>70</v>
      </c>
      <c r="L250" s="56" t="s">
        <v>131</v>
      </c>
      <c r="M250"/>
      <c r="N250"/>
      <c r="O250" s="56" t="s">
        <v>132</v>
      </c>
      <c r="P250"/>
      <c r="Q250" s="56" t="s">
        <v>759</v>
      </c>
      <c r="R250"/>
      <c r="S250"/>
      <c r="T250" s="56" t="s">
        <v>2262</v>
      </c>
      <c r="U250" s="56" t="s">
        <v>2246</v>
      </c>
      <c r="V250" s="56" t="s">
        <v>2263</v>
      </c>
      <c r="W250" s="58">
        <v>22161</v>
      </c>
      <c r="X250" s="59" t="s">
        <v>2264</v>
      </c>
      <c r="Y250" s="56" t="s">
        <v>149</v>
      </c>
      <c r="Z250" s="56" t="s">
        <v>150</v>
      </c>
      <c r="AA250" s="56" t="s">
        <v>151</v>
      </c>
      <c r="AB250" s="56" t="s">
        <v>152</v>
      </c>
      <c r="AC250" s="56" t="s">
        <v>153</v>
      </c>
      <c r="AD250"/>
      <c r="AE250" s="56" t="s">
        <v>154</v>
      </c>
      <c r="AF250" s="56" t="s">
        <v>155</v>
      </c>
      <c r="AG250" s="56" t="s">
        <v>156</v>
      </c>
      <c r="AH250" s="56" t="s">
        <v>157</v>
      </c>
      <c r="AI250" s="56" t="s">
        <v>74</v>
      </c>
      <c r="AJ250" s="56" t="s">
        <v>158</v>
      </c>
      <c r="AK250" s="56" t="s">
        <v>159</v>
      </c>
      <c r="AL250" s="56" t="s">
        <v>159</v>
      </c>
      <c r="AM250"/>
      <c r="AN250" s="56" t="s">
        <v>75</v>
      </c>
      <c r="AO250" s="56" t="s">
        <v>3</v>
      </c>
      <c r="AP250" s="60">
        <v>51.25</v>
      </c>
      <c r="AQ250" s="60">
        <v>0</v>
      </c>
      <c r="AR250" s="58">
        <v>1</v>
      </c>
      <c r="AS250" s="58">
        <v>0</v>
      </c>
      <c r="AT250" s="60">
        <v>25105.85</v>
      </c>
      <c r="AU250" s="60">
        <v>8989.02</v>
      </c>
      <c r="AV250" s="60">
        <v>51.25</v>
      </c>
      <c r="AW250" s="60">
        <v>23510.66</v>
      </c>
      <c r="AX250" s="60">
        <v>7550.76</v>
      </c>
      <c r="AY250" s="60">
        <v>8392.61</v>
      </c>
      <c r="AZ250" s="60">
        <v>85607.39</v>
      </c>
      <c r="BA250" s="60">
        <v>14028.9</v>
      </c>
      <c r="BB250" s="60">
        <v>16090.36</v>
      </c>
      <c r="BC250" s="60">
        <v>16329.53</v>
      </c>
      <c r="BD250" s="60">
        <v>102888.98</v>
      </c>
      <c r="BE250" s="60">
        <v>25105.85</v>
      </c>
      <c r="BF250" s="60">
        <v>8989.02</v>
      </c>
      <c r="BG250" s="60">
        <v>0</v>
      </c>
      <c r="BH250" s="60">
        <v>0</v>
      </c>
      <c r="BI250" s="60">
        <v>308494.06</v>
      </c>
      <c r="BJ250" s="61">
        <v>501</v>
      </c>
      <c r="BK250" s="2" t="s">
        <v>2241</v>
      </c>
    </row>
    <row r="251" spans="1:63" s="1" customFormat="1" ht="23.25" x14ac:dyDescent="0.25">
      <c r="A251" s="56" t="s">
        <v>127</v>
      </c>
      <c r="B251" s="56" t="s">
        <v>104</v>
      </c>
      <c r="C251" s="56" t="s">
        <v>128</v>
      </c>
      <c r="D251"/>
      <c r="E251"/>
      <c r="F251"/>
      <c r="G251" s="56" t="s">
        <v>129</v>
      </c>
      <c r="H251" s="56" t="s">
        <v>130</v>
      </c>
      <c r="I251" s="56" t="s">
        <v>757</v>
      </c>
      <c r="J251"/>
      <c r="K251" s="56" t="s">
        <v>70</v>
      </c>
      <c r="L251" s="56" t="s">
        <v>131</v>
      </c>
      <c r="M251"/>
      <c r="N251"/>
      <c r="O251" s="56" t="s">
        <v>132</v>
      </c>
      <c r="P251"/>
      <c r="Q251" s="56" t="s">
        <v>759</v>
      </c>
      <c r="R251"/>
      <c r="S251"/>
      <c r="T251" s="56" t="s">
        <v>2262</v>
      </c>
      <c r="U251" s="56" t="s">
        <v>2253</v>
      </c>
      <c r="V251" s="56" t="s">
        <v>112</v>
      </c>
      <c r="W251" s="58">
        <v>22433</v>
      </c>
      <c r="X251" s="59" t="s">
        <v>2265</v>
      </c>
      <c r="Y251" s="56" t="s">
        <v>140</v>
      </c>
      <c r="Z251" s="56" t="s">
        <v>141</v>
      </c>
      <c r="AA251" s="56" t="s">
        <v>142</v>
      </c>
      <c r="AB251" s="56" t="s">
        <v>143</v>
      </c>
      <c r="AC251" s="56" t="s">
        <v>144</v>
      </c>
      <c r="AD251"/>
      <c r="AE251" s="56" t="s">
        <v>145</v>
      </c>
      <c r="AF251" s="56" t="s">
        <v>114</v>
      </c>
      <c r="AG251" s="56" t="s">
        <v>115</v>
      </c>
      <c r="AH251" s="56" t="s">
        <v>146</v>
      </c>
      <c r="AI251" s="56" t="s">
        <v>74</v>
      </c>
      <c r="AJ251" s="56" t="s">
        <v>147</v>
      </c>
      <c r="AK251" s="56" t="s">
        <v>148</v>
      </c>
      <c r="AL251" s="56" t="s">
        <v>148</v>
      </c>
      <c r="AM251"/>
      <c r="AN251" s="56" t="s">
        <v>75</v>
      </c>
      <c r="AO251" s="56" t="s">
        <v>3</v>
      </c>
      <c r="AP251" s="60">
        <v>0.95</v>
      </c>
      <c r="AQ251" s="60">
        <v>0</v>
      </c>
      <c r="AR251" s="58">
        <v>1</v>
      </c>
      <c r="AS251" s="58">
        <v>0</v>
      </c>
      <c r="AT251" s="60">
        <v>25105.85</v>
      </c>
      <c r="AU251" s="60">
        <v>8989.02</v>
      </c>
      <c r="AV251" s="60">
        <v>0.95</v>
      </c>
      <c r="AW251" s="60">
        <v>23510.66</v>
      </c>
      <c r="AX251" s="60">
        <v>7550.76</v>
      </c>
      <c r="AY251" s="60">
        <v>8392.61</v>
      </c>
      <c r="AZ251" s="60">
        <v>85607.39</v>
      </c>
      <c r="BA251" s="60">
        <v>14028.9</v>
      </c>
      <c r="BB251" s="60">
        <v>16090.36</v>
      </c>
      <c r="BC251" s="60">
        <v>16329.53</v>
      </c>
      <c r="BD251" s="60">
        <v>102888.98</v>
      </c>
      <c r="BE251" s="60">
        <v>25105.85</v>
      </c>
      <c r="BF251" s="60">
        <v>8989.02</v>
      </c>
      <c r="BG251" s="60">
        <v>0</v>
      </c>
      <c r="BH251" s="60">
        <v>0</v>
      </c>
      <c r="BI251" s="60">
        <v>308494.06</v>
      </c>
      <c r="BJ251" s="61">
        <v>501</v>
      </c>
      <c r="BK251" s="2" t="s">
        <v>2241</v>
      </c>
    </row>
    <row r="252" spans="1:63" s="1" customFormat="1" ht="23.25" x14ac:dyDescent="0.25">
      <c r="A252" s="56" t="s">
        <v>127</v>
      </c>
      <c r="B252" s="56" t="s">
        <v>104</v>
      </c>
      <c r="C252" s="56" t="s">
        <v>128</v>
      </c>
      <c r="D252"/>
      <c r="E252"/>
      <c r="F252"/>
      <c r="G252" s="56" t="s">
        <v>129</v>
      </c>
      <c r="H252" s="56" t="s">
        <v>130</v>
      </c>
      <c r="I252" s="56" t="s">
        <v>757</v>
      </c>
      <c r="J252"/>
      <c r="K252" s="56" t="s">
        <v>70</v>
      </c>
      <c r="L252" s="56" t="s">
        <v>131</v>
      </c>
      <c r="M252"/>
      <c r="N252"/>
      <c r="O252" s="56" t="s">
        <v>132</v>
      </c>
      <c r="P252"/>
      <c r="Q252" s="56" t="s">
        <v>759</v>
      </c>
      <c r="R252"/>
      <c r="S252"/>
      <c r="T252" s="56" t="s">
        <v>2262</v>
      </c>
      <c r="U252" s="56" t="s">
        <v>2253</v>
      </c>
      <c r="V252" s="56" t="s">
        <v>112</v>
      </c>
      <c r="W252" s="58">
        <v>22434</v>
      </c>
      <c r="X252" s="59" t="s">
        <v>2265</v>
      </c>
      <c r="Y252" s="56" t="s">
        <v>140</v>
      </c>
      <c r="Z252" s="56" t="s">
        <v>141</v>
      </c>
      <c r="AA252" s="56" t="s">
        <v>142</v>
      </c>
      <c r="AB252" s="56" t="s">
        <v>143</v>
      </c>
      <c r="AC252" s="56" t="s">
        <v>144</v>
      </c>
      <c r="AD252"/>
      <c r="AE252" s="56" t="s">
        <v>145</v>
      </c>
      <c r="AF252" s="56" t="s">
        <v>114</v>
      </c>
      <c r="AG252" s="56" t="s">
        <v>115</v>
      </c>
      <c r="AH252" s="56" t="s">
        <v>146</v>
      </c>
      <c r="AI252" s="56" t="s">
        <v>74</v>
      </c>
      <c r="AJ252" s="56" t="s">
        <v>147</v>
      </c>
      <c r="AK252" s="56" t="s">
        <v>148</v>
      </c>
      <c r="AL252" s="56" t="s">
        <v>148</v>
      </c>
      <c r="AM252"/>
      <c r="AN252" s="56" t="s">
        <v>75</v>
      </c>
      <c r="AO252" s="56" t="s">
        <v>3</v>
      </c>
      <c r="AP252" s="60">
        <v>0.35</v>
      </c>
      <c r="AQ252" s="60">
        <v>0</v>
      </c>
      <c r="AR252" s="58">
        <v>1</v>
      </c>
      <c r="AS252" s="58">
        <v>0</v>
      </c>
      <c r="AT252" s="60">
        <v>25105.85</v>
      </c>
      <c r="AU252" s="60">
        <v>8989.02</v>
      </c>
      <c r="AV252" s="60">
        <v>0.35</v>
      </c>
      <c r="AW252" s="60">
        <v>23510.66</v>
      </c>
      <c r="AX252" s="60">
        <v>7550.76</v>
      </c>
      <c r="AY252" s="60">
        <v>8392.61</v>
      </c>
      <c r="AZ252" s="60">
        <v>85607.39</v>
      </c>
      <c r="BA252" s="60">
        <v>14028.9</v>
      </c>
      <c r="BB252" s="60">
        <v>16090.36</v>
      </c>
      <c r="BC252" s="60">
        <v>16329.53</v>
      </c>
      <c r="BD252" s="60">
        <v>102888.98</v>
      </c>
      <c r="BE252" s="60">
        <v>25105.85</v>
      </c>
      <c r="BF252" s="60">
        <v>8989.02</v>
      </c>
      <c r="BG252" s="60">
        <v>0</v>
      </c>
      <c r="BH252" s="60">
        <v>0</v>
      </c>
      <c r="BI252" s="60">
        <v>308494.06</v>
      </c>
      <c r="BJ252" s="61">
        <v>501</v>
      </c>
      <c r="BK252" s="2" t="s">
        <v>2241</v>
      </c>
    </row>
    <row r="253" spans="1:63" s="1" customFormat="1" ht="15" x14ac:dyDescent="0.25">
      <c r="A253" s="56" t="s">
        <v>127</v>
      </c>
      <c r="B253" s="56" t="s">
        <v>104</v>
      </c>
      <c r="C253" s="56" t="s">
        <v>128</v>
      </c>
      <c r="D253"/>
      <c r="E253"/>
      <c r="F253"/>
      <c r="G253" s="56" t="s">
        <v>129</v>
      </c>
      <c r="H253" s="56" t="s">
        <v>130</v>
      </c>
      <c r="I253" s="56" t="s">
        <v>757</v>
      </c>
      <c r="J253"/>
      <c r="K253" s="56" t="s">
        <v>70</v>
      </c>
      <c r="L253" s="56" t="s">
        <v>131</v>
      </c>
      <c r="M253"/>
      <c r="N253"/>
      <c r="O253" s="56" t="s">
        <v>132</v>
      </c>
      <c r="P253"/>
      <c r="Q253" s="56" t="s">
        <v>758</v>
      </c>
      <c r="R253"/>
      <c r="S253"/>
      <c r="T253" s="56" t="s">
        <v>2262</v>
      </c>
      <c r="U253" s="56" t="s">
        <v>2246</v>
      </c>
      <c r="V253" s="56" t="s">
        <v>112</v>
      </c>
      <c r="W253" s="58">
        <v>23991</v>
      </c>
      <c r="X253" s="59" t="s">
        <v>2266</v>
      </c>
      <c r="Y253" s="56" t="s">
        <v>2234</v>
      </c>
      <c r="Z253" s="56" t="s">
        <v>2235</v>
      </c>
      <c r="AA253" s="56" t="s">
        <v>180</v>
      </c>
      <c r="AB253" s="56" t="s">
        <v>181</v>
      </c>
      <c r="AC253" s="56" t="s">
        <v>182</v>
      </c>
      <c r="AD253"/>
      <c r="AE253" s="56" t="s">
        <v>2236</v>
      </c>
      <c r="AF253" s="56" t="s">
        <v>2237</v>
      </c>
      <c r="AG253"/>
      <c r="AH253" s="56" t="s">
        <v>2238</v>
      </c>
      <c r="AI253" s="56" t="s">
        <v>2239</v>
      </c>
      <c r="AJ253" s="56" t="s">
        <v>183</v>
      </c>
      <c r="AK253" s="56" t="s">
        <v>109</v>
      </c>
      <c r="AL253" s="56" t="s">
        <v>110</v>
      </c>
      <c r="AM253"/>
      <c r="AN253" s="56" t="s">
        <v>75</v>
      </c>
      <c r="AO253" s="56" t="s">
        <v>2240</v>
      </c>
      <c r="AP253" s="60">
        <v>228.99</v>
      </c>
      <c r="AQ253" s="60">
        <v>0</v>
      </c>
      <c r="AR253" s="58">
        <v>1</v>
      </c>
      <c r="AS253" s="58">
        <v>0</v>
      </c>
      <c r="AT253" s="60">
        <v>25105.85</v>
      </c>
      <c r="AU253" s="60">
        <v>8989.02</v>
      </c>
      <c r="AV253" s="60">
        <v>362.4</v>
      </c>
      <c r="AW253" s="60">
        <v>23510.66</v>
      </c>
      <c r="AX253" s="60">
        <v>7550.76</v>
      </c>
      <c r="AY253" s="60">
        <v>8392.61</v>
      </c>
      <c r="AZ253" s="60">
        <v>85607.39</v>
      </c>
      <c r="BA253" s="60">
        <v>14028.9</v>
      </c>
      <c r="BB253" s="60">
        <v>16090.36</v>
      </c>
      <c r="BC253" s="60">
        <v>16329.53</v>
      </c>
      <c r="BD253" s="60">
        <v>102888.98</v>
      </c>
      <c r="BE253" s="60">
        <v>25105.85</v>
      </c>
      <c r="BF253" s="60">
        <v>8989.02</v>
      </c>
      <c r="BG253" s="60">
        <v>0</v>
      </c>
      <c r="BH253" s="60">
        <v>0</v>
      </c>
      <c r="BI253" s="60">
        <v>308494.06</v>
      </c>
      <c r="BJ253" s="61">
        <v>501</v>
      </c>
      <c r="BK253" s="2" t="s">
        <v>2241</v>
      </c>
    </row>
    <row r="254" spans="1:63" s="1" customFormat="1" ht="15" x14ac:dyDescent="0.25">
      <c r="A254" s="56" t="s">
        <v>127</v>
      </c>
      <c r="B254" s="56" t="s">
        <v>104</v>
      </c>
      <c r="C254" s="56" t="s">
        <v>128</v>
      </c>
      <c r="D254"/>
      <c r="E254"/>
      <c r="F254"/>
      <c r="G254" s="56" t="s">
        <v>129</v>
      </c>
      <c r="H254" s="56" t="s">
        <v>130</v>
      </c>
      <c r="I254" s="56" t="s">
        <v>757</v>
      </c>
      <c r="J254"/>
      <c r="K254" s="56" t="s">
        <v>70</v>
      </c>
      <c r="L254" s="56" t="s">
        <v>131</v>
      </c>
      <c r="M254"/>
      <c r="N254"/>
      <c r="O254" s="56" t="s">
        <v>132</v>
      </c>
      <c r="P254"/>
      <c r="Q254" s="56" t="s">
        <v>759</v>
      </c>
      <c r="R254"/>
      <c r="S254"/>
      <c r="T254" s="56" t="s">
        <v>2267</v>
      </c>
      <c r="U254" s="56" t="s">
        <v>2262</v>
      </c>
      <c r="V254" s="56" t="s">
        <v>2268</v>
      </c>
      <c r="W254" s="58">
        <v>43803</v>
      </c>
      <c r="X254" s="59" t="s">
        <v>2269</v>
      </c>
      <c r="Y254" s="56" t="s">
        <v>1108</v>
      </c>
      <c r="Z254" s="56" t="s">
        <v>1109</v>
      </c>
      <c r="AA254" s="56" t="s">
        <v>119</v>
      </c>
      <c r="AB254" s="56" t="s">
        <v>1110</v>
      </c>
      <c r="AC254" s="56" t="s">
        <v>189</v>
      </c>
      <c r="AD254"/>
      <c r="AE254" s="56" t="s">
        <v>1111</v>
      </c>
      <c r="AF254" s="56" t="s">
        <v>114</v>
      </c>
      <c r="AG254" s="56" t="s">
        <v>115</v>
      </c>
      <c r="AH254" s="56" t="s">
        <v>1112</v>
      </c>
      <c r="AI254" s="56" t="s">
        <v>74</v>
      </c>
      <c r="AJ254" s="56" t="s">
        <v>79</v>
      </c>
      <c r="AK254" s="56" t="s">
        <v>109</v>
      </c>
      <c r="AL254" s="56" t="s">
        <v>110</v>
      </c>
      <c r="AM254"/>
      <c r="AN254" s="56" t="s">
        <v>75</v>
      </c>
      <c r="AO254" s="56" t="s">
        <v>3</v>
      </c>
      <c r="AP254" s="60">
        <v>718.51</v>
      </c>
      <c r="AQ254" s="60">
        <v>0</v>
      </c>
      <c r="AR254" s="58">
        <v>1</v>
      </c>
      <c r="AS254" s="58">
        <v>0</v>
      </c>
      <c r="AT254" s="60">
        <v>25105.85</v>
      </c>
      <c r="AU254" s="60">
        <v>8989.02</v>
      </c>
      <c r="AV254" s="60">
        <v>718.51</v>
      </c>
      <c r="AW254" s="60">
        <v>23510.66</v>
      </c>
      <c r="AX254" s="60">
        <v>7550.76</v>
      </c>
      <c r="AY254" s="60">
        <v>8392.61</v>
      </c>
      <c r="AZ254" s="60">
        <v>85607.39</v>
      </c>
      <c r="BA254" s="60">
        <v>14028.9</v>
      </c>
      <c r="BB254" s="60">
        <v>16090.36</v>
      </c>
      <c r="BC254" s="60">
        <v>16329.53</v>
      </c>
      <c r="BD254" s="60">
        <v>102888.98</v>
      </c>
      <c r="BE254" s="60">
        <v>25105.85</v>
      </c>
      <c r="BF254" s="60">
        <v>8989.02</v>
      </c>
      <c r="BG254" s="60">
        <v>0</v>
      </c>
      <c r="BH254" s="60">
        <v>0</v>
      </c>
      <c r="BI254" s="60">
        <v>308494.06</v>
      </c>
      <c r="BJ254" s="61">
        <v>501</v>
      </c>
      <c r="BK254" s="2" t="s">
        <v>2241</v>
      </c>
    </row>
    <row r="255" spans="1:63" s="1" customFormat="1" ht="15" x14ac:dyDescent="0.25">
      <c r="A255" s="56" t="s">
        <v>127</v>
      </c>
      <c r="B255" s="56" t="s">
        <v>104</v>
      </c>
      <c r="C255" s="56" t="s">
        <v>128</v>
      </c>
      <c r="D255"/>
      <c r="E255"/>
      <c r="F255"/>
      <c r="G255" s="56" t="s">
        <v>129</v>
      </c>
      <c r="H255" s="56" t="s">
        <v>130</v>
      </c>
      <c r="I255" s="56" t="s">
        <v>757</v>
      </c>
      <c r="J255"/>
      <c r="K255" s="56" t="s">
        <v>70</v>
      </c>
      <c r="L255" s="56" t="s">
        <v>131</v>
      </c>
      <c r="M255"/>
      <c r="N255"/>
      <c r="O255" s="56" t="s">
        <v>132</v>
      </c>
      <c r="P255"/>
      <c r="Q255" s="56" t="s">
        <v>759</v>
      </c>
      <c r="R255"/>
      <c r="S255"/>
      <c r="T255" s="56" t="s">
        <v>2270</v>
      </c>
      <c r="U255" s="56" t="s">
        <v>2267</v>
      </c>
      <c r="V255" s="56" t="s">
        <v>1602</v>
      </c>
      <c r="W255" s="58">
        <v>49863</v>
      </c>
      <c r="X255" s="59" t="s">
        <v>2271</v>
      </c>
      <c r="Y255" s="56" t="s">
        <v>1604</v>
      </c>
      <c r="Z255" s="56" t="s">
        <v>1605</v>
      </c>
      <c r="AA255" s="56" t="s">
        <v>76</v>
      </c>
      <c r="AB255" s="56" t="s">
        <v>102</v>
      </c>
      <c r="AC255" s="56" t="s">
        <v>103</v>
      </c>
      <c r="AD255"/>
      <c r="AE255" s="56" t="s">
        <v>1606</v>
      </c>
      <c r="AF255" s="56" t="s">
        <v>1607</v>
      </c>
      <c r="AG255" s="56" t="s">
        <v>115</v>
      </c>
      <c r="AH255" s="56" t="s">
        <v>1608</v>
      </c>
      <c r="AI255" s="56" t="s">
        <v>74</v>
      </c>
      <c r="AJ255" s="56" t="s">
        <v>79</v>
      </c>
      <c r="AK255" s="56" t="s">
        <v>109</v>
      </c>
      <c r="AL255" s="56" t="s">
        <v>110</v>
      </c>
      <c r="AM255"/>
      <c r="AN255" s="56" t="s">
        <v>75</v>
      </c>
      <c r="AO255" s="56" t="s">
        <v>3</v>
      </c>
      <c r="AP255" s="60">
        <v>80.47</v>
      </c>
      <c r="AQ255" s="60">
        <v>0</v>
      </c>
      <c r="AR255" s="58">
        <v>1</v>
      </c>
      <c r="AS255" s="58">
        <v>0</v>
      </c>
      <c r="AT255" s="60">
        <v>25105.85</v>
      </c>
      <c r="AU255" s="60">
        <v>8989.02</v>
      </c>
      <c r="AV255" s="60">
        <v>80.47</v>
      </c>
      <c r="AW255" s="60">
        <v>23510.66</v>
      </c>
      <c r="AX255" s="60">
        <v>7550.76</v>
      </c>
      <c r="AY255" s="60">
        <v>8392.61</v>
      </c>
      <c r="AZ255" s="60">
        <v>85607.39</v>
      </c>
      <c r="BA255" s="60">
        <v>14028.9</v>
      </c>
      <c r="BB255" s="60">
        <v>16090.36</v>
      </c>
      <c r="BC255" s="60">
        <v>16329.53</v>
      </c>
      <c r="BD255" s="60">
        <v>102888.98</v>
      </c>
      <c r="BE255" s="60">
        <v>25105.85</v>
      </c>
      <c r="BF255" s="60">
        <v>8989.02</v>
      </c>
      <c r="BG255" s="60">
        <v>0</v>
      </c>
      <c r="BH255" s="60">
        <v>0</v>
      </c>
      <c r="BI255" s="60">
        <v>308494.06</v>
      </c>
      <c r="BJ255" s="61">
        <v>501</v>
      </c>
      <c r="BK255" s="2" t="s">
        <v>2241</v>
      </c>
    </row>
    <row r="256" spans="1:63" s="1" customFormat="1" ht="15" x14ac:dyDescent="0.25">
      <c r="A256" s="56" t="s">
        <v>127</v>
      </c>
      <c r="B256" s="56" t="s">
        <v>104</v>
      </c>
      <c r="C256" s="56" t="s">
        <v>128</v>
      </c>
      <c r="D256"/>
      <c r="E256"/>
      <c r="F256"/>
      <c r="G256" s="56" t="s">
        <v>129</v>
      </c>
      <c r="H256" s="56" t="s">
        <v>130</v>
      </c>
      <c r="I256" s="56" t="s">
        <v>757</v>
      </c>
      <c r="J256"/>
      <c r="K256" s="56" t="s">
        <v>70</v>
      </c>
      <c r="L256" s="56" t="s">
        <v>131</v>
      </c>
      <c r="M256"/>
      <c r="N256"/>
      <c r="O256" s="56" t="s">
        <v>132</v>
      </c>
      <c r="P256"/>
      <c r="Q256" s="56" t="s">
        <v>759</v>
      </c>
      <c r="R256"/>
      <c r="S256"/>
      <c r="T256" s="56" t="s">
        <v>2270</v>
      </c>
      <c r="U256" s="56" t="s">
        <v>2267</v>
      </c>
      <c r="V256" s="56" t="s">
        <v>766</v>
      </c>
      <c r="W256" s="58">
        <v>46118</v>
      </c>
      <c r="X256" s="59" t="s">
        <v>2272</v>
      </c>
      <c r="Y256" s="56" t="s">
        <v>767</v>
      </c>
      <c r="Z256" s="56" t="s">
        <v>768</v>
      </c>
      <c r="AA256" s="56" t="s">
        <v>769</v>
      </c>
      <c r="AB256" s="56" t="s">
        <v>770</v>
      </c>
      <c r="AC256" s="56" t="s">
        <v>138</v>
      </c>
      <c r="AD256"/>
      <c r="AE256" s="56" t="s">
        <v>771</v>
      </c>
      <c r="AF256" s="56" t="s">
        <v>114</v>
      </c>
      <c r="AG256" s="56" t="s">
        <v>115</v>
      </c>
      <c r="AH256" s="56" t="s">
        <v>772</v>
      </c>
      <c r="AI256" s="56" t="s">
        <v>74</v>
      </c>
      <c r="AJ256" s="56" t="s">
        <v>79</v>
      </c>
      <c r="AK256" s="56" t="s">
        <v>109</v>
      </c>
      <c r="AL256" s="56" t="s">
        <v>110</v>
      </c>
      <c r="AM256"/>
      <c r="AN256" s="56" t="s">
        <v>75</v>
      </c>
      <c r="AO256" s="56" t="s">
        <v>3</v>
      </c>
      <c r="AP256" s="60">
        <v>2159.56</v>
      </c>
      <c r="AQ256" s="60">
        <v>0</v>
      </c>
      <c r="AR256" s="58">
        <v>1</v>
      </c>
      <c r="AS256" s="58">
        <v>0</v>
      </c>
      <c r="AT256" s="60">
        <v>25105.85</v>
      </c>
      <c r="AU256" s="60">
        <v>8989.02</v>
      </c>
      <c r="AV256" s="60">
        <v>2159.56</v>
      </c>
      <c r="AW256" s="60">
        <v>23510.66</v>
      </c>
      <c r="AX256" s="60">
        <v>7550.76</v>
      </c>
      <c r="AY256" s="60">
        <v>8392.61</v>
      </c>
      <c r="AZ256" s="60">
        <v>85607.39</v>
      </c>
      <c r="BA256" s="60">
        <v>14028.9</v>
      </c>
      <c r="BB256" s="60">
        <v>16090.36</v>
      </c>
      <c r="BC256" s="60">
        <v>16329.53</v>
      </c>
      <c r="BD256" s="60">
        <v>102888.98</v>
      </c>
      <c r="BE256" s="60">
        <v>25105.85</v>
      </c>
      <c r="BF256" s="60">
        <v>8989.02</v>
      </c>
      <c r="BG256" s="60">
        <v>0</v>
      </c>
      <c r="BH256" s="60">
        <v>0</v>
      </c>
      <c r="BI256" s="60">
        <v>308494.06</v>
      </c>
      <c r="BJ256" s="61">
        <v>501</v>
      </c>
      <c r="BK256" s="2" t="s">
        <v>2241</v>
      </c>
    </row>
    <row r="257" spans="1:63" s="1" customFormat="1" ht="15" x14ac:dyDescent="0.25">
      <c r="A257" s="56" t="s">
        <v>127</v>
      </c>
      <c r="B257" s="56" t="s">
        <v>104</v>
      </c>
      <c r="C257" s="56" t="s">
        <v>128</v>
      </c>
      <c r="D257"/>
      <c r="E257"/>
      <c r="F257"/>
      <c r="G257" s="56" t="s">
        <v>129</v>
      </c>
      <c r="H257" s="56" t="s">
        <v>130</v>
      </c>
      <c r="I257" s="56" t="s">
        <v>757</v>
      </c>
      <c r="J257"/>
      <c r="K257" s="56" t="s">
        <v>70</v>
      </c>
      <c r="L257" s="56" t="s">
        <v>131</v>
      </c>
      <c r="M257"/>
      <c r="N257"/>
      <c r="O257" s="56" t="s">
        <v>132</v>
      </c>
      <c r="P257"/>
      <c r="Q257" s="56" t="s">
        <v>759</v>
      </c>
      <c r="R257"/>
      <c r="S257"/>
      <c r="T257" s="56" t="s">
        <v>2273</v>
      </c>
      <c r="U257" s="56" t="s">
        <v>2270</v>
      </c>
      <c r="V257" s="56" t="s">
        <v>1190</v>
      </c>
      <c r="W257" s="58">
        <v>44539</v>
      </c>
      <c r="X257" s="59" t="s">
        <v>2274</v>
      </c>
      <c r="Y257" s="56" t="s">
        <v>1192</v>
      </c>
      <c r="Z257" s="56" t="s">
        <v>1193</v>
      </c>
      <c r="AA257" s="56" t="s">
        <v>119</v>
      </c>
      <c r="AB257" s="56" t="s">
        <v>173</v>
      </c>
      <c r="AC257" s="56" t="s">
        <v>174</v>
      </c>
      <c r="AD257"/>
      <c r="AE257" s="56" t="s">
        <v>1194</v>
      </c>
      <c r="AF257" s="56" t="s">
        <v>114</v>
      </c>
      <c r="AG257" s="56" t="s">
        <v>115</v>
      </c>
      <c r="AH257" s="56" t="s">
        <v>1195</v>
      </c>
      <c r="AI257" s="56" t="s">
        <v>74</v>
      </c>
      <c r="AJ257" s="56" t="s">
        <v>79</v>
      </c>
      <c r="AK257" s="56" t="s">
        <v>1196</v>
      </c>
      <c r="AL257" s="56" t="s">
        <v>1196</v>
      </c>
      <c r="AM257"/>
      <c r="AN257" s="56" t="s">
        <v>75</v>
      </c>
      <c r="AO257" s="56" t="s">
        <v>3</v>
      </c>
      <c r="AP257" s="60">
        <v>431.42</v>
      </c>
      <c r="AQ257" s="60">
        <v>0</v>
      </c>
      <c r="AR257" s="58">
        <v>1</v>
      </c>
      <c r="AS257" s="58">
        <v>0</v>
      </c>
      <c r="AT257" s="60">
        <v>25105.85</v>
      </c>
      <c r="AU257" s="60">
        <v>8989.02</v>
      </c>
      <c r="AV257" s="60">
        <v>431.42</v>
      </c>
      <c r="AW257" s="60">
        <v>23510.66</v>
      </c>
      <c r="AX257" s="60">
        <v>7550.76</v>
      </c>
      <c r="AY257" s="60">
        <v>8392.61</v>
      </c>
      <c r="AZ257" s="60">
        <v>85607.39</v>
      </c>
      <c r="BA257" s="60">
        <v>14028.9</v>
      </c>
      <c r="BB257" s="60">
        <v>16090.36</v>
      </c>
      <c r="BC257" s="60">
        <v>16329.53</v>
      </c>
      <c r="BD257" s="60">
        <v>102888.98</v>
      </c>
      <c r="BE257" s="60">
        <v>25105.85</v>
      </c>
      <c r="BF257" s="60">
        <v>8989.02</v>
      </c>
      <c r="BG257" s="60">
        <v>0</v>
      </c>
      <c r="BH257" s="60">
        <v>0</v>
      </c>
      <c r="BI257" s="60">
        <v>308494.06</v>
      </c>
      <c r="BJ257" s="61">
        <v>501</v>
      </c>
      <c r="BK257" s="2" t="s">
        <v>2241</v>
      </c>
    </row>
    <row r="258" spans="1:63" s="1" customFormat="1" ht="15" x14ac:dyDescent="0.25">
      <c r="A258" s="56" t="s">
        <v>127</v>
      </c>
      <c r="B258" s="56" t="s">
        <v>104</v>
      </c>
      <c r="C258" s="56" t="s">
        <v>128</v>
      </c>
      <c r="D258"/>
      <c r="E258"/>
      <c r="F258"/>
      <c r="G258" s="56" t="s">
        <v>129</v>
      </c>
      <c r="H258" s="56" t="s">
        <v>130</v>
      </c>
      <c r="I258" s="56" t="s">
        <v>757</v>
      </c>
      <c r="J258"/>
      <c r="K258" s="56" t="s">
        <v>70</v>
      </c>
      <c r="L258" s="56" t="s">
        <v>131</v>
      </c>
      <c r="M258"/>
      <c r="N258"/>
      <c r="O258" s="56" t="s">
        <v>132</v>
      </c>
      <c r="P258"/>
      <c r="Q258" s="56" t="s">
        <v>758</v>
      </c>
      <c r="R258"/>
      <c r="S258"/>
      <c r="T258" s="56" t="s">
        <v>2275</v>
      </c>
      <c r="U258" s="56" t="s">
        <v>2275</v>
      </c>
      <c r="V258" s="56" t="s">
        <v>2276</v>
      </c>
      <c r="W258" s="58">
        <v>52923</v>
      </c>
      <c r="X258" s="59" t="s">
        <v>2277</v>
      </c>
      <c r="Y258" s="56" t="s">
        <v>1439</v>
      </c>
      <c r="Z258" s="56" t="s">
        <v>1440</v>
      </c>
      <c r="AA258" s="56" t="s">
        <v>1441</v>
      </c>
      <c r="AB258" s="56" t="s">
        <v>1442</v>
      </c>
      <c r="AC258" s="56" t="s">
        <v>190</v>
      </c>
      <c r="AD258"/>
      <c r="AE258" s="56" t="s">
        <v>1443</v>
      </c>
      <c r="AF258" s="56" t="s">
        <v>1444</v>
      </c>
      <c r="AG258" s="56" t="s">
        <v>1445</v>
      </c>
      <c r="AH258" s="56" t="s">
        <v>1446</v>
      </c>
      <c r="AI258" s="56" t="s">
        <v>81</v>
      </c>
      <c r="AJ258" s="56" t="s">
        <v>79</v>
      </c>
      <c r="AK258" s="56" t="s">
        <v>109</v>
      </c>
      <c r="AL258" s="56" t="s">
        <v>110</v>
      </c>
      <c r="AM258"/>
      <c r="AN258" s="56" t="s">
        <v>75</v>
      </c>
      <c r="AO258" s="56" t="s">
        <v>2</v>
      </c>
      <c r="AP258" s="60">
        <v>1929.28</v>
      </c>
      <c r="AQ258" s="60">
        <v>0</v>
      </c>
      <c r="AR258" s="58">
        <v>1</v>
      </c>
      <c r="AS258" s="58">
        <v>0</v>
      </c>
      <c r="AT258" s="60">
        <v>25105.85</v>
      </c>
      <c r="AU258" s="60">
        <v>8989.02</v>
      </c>
      <c r="AV258" s="60">
        <v>1460</v>
      </c>
      <c r="AW258" s="60">
        <v>23510.66</v>
      </c>
      <c r="AX258" s="60">
        <v>7550.76</v>
      </c>
      <c r="AY258" s="60">
        <v>8392.61</v>
      </c>
      <c r="AZ258" s="60">
        <v>85607.39</v>
      </c>
      <c r="BA258" s="60">
        <v>14028.9</v>
      </c>
      <c r="BB258" s="60">
        <v>16090.36</v>
      </c>
      <c r="BC258" s="60">
        <v>16329.53</v>
      </c>
      <c r="BD258" s="60">
        <v>102888.98</v>
      </c>
      <c r="BE258" s="60">
        <v>25105.85</v>
      </c>
      <c r="BF258" s="60">
        <v>8989.02</v>
      </c>
      <c r="BG258" s="60">
        <v>0</v>
      </c>
      <c r="BH258" s="60">
        <v>0</v>
      </c>
      <c r="BI258" s="60">
        <v>308494.06</v>
      </c>
      <c r="BJ258" s="61">
        <v>501</v>
      </c>
      <c r="BK258" s="2" t="s">
        <v>2241</v>
      </c>
    </row>
    <row r="259" spans="1:63" s="1" customFormat="1" ht="15" x14ac:dyDescent="0.25">
      <c r="A259" s="56" t="s">
        <v>127</v>
      </c>
      <c r="B259" s="56" t="s">
        <v>104</v>
      </c>
      <c r="C259" s="56" t="s">
        <v>128</v>
      </c>
      <c r="D259"/>
      <c r="E259"/>
      <c r="F259"/>
      <c r="G259" s="56" t="s">
        <v>129</v>
      </c>
      <c r="H259" s="56" t="s">
        <v>130</v>
      </c>
      <c r="I259" s="56" t="s">
        <v>757</v>
      </c>
      <c r="J259"/>
      <c r="K259" s="56" t="s">
        <v>70</v>
      </c>
      <c r="L259" s="56" t="s">
        <v>131</v>
      </c>
      <c r="M259"/>
      <c r="N259"/>
      <c r="O259" s="56" t="s">
        <v>132</v>
      </c>
      <c r="P259"/>
      <c r="Q259" s="56" t="s">
        <v>758</v>
      </c>
      <c r="R259"/>
      <c r="S259"/>
      <c r="T259" s="56" t="s">
        <v>2278</v>
      </c>
      <c r="U259" s="56" t="s">
        <v>2278</v>
      </c>
      <c r="V259" s="56" t="s">
        <v>112</v>
      </c>
      <c r="W259" s="58">
        <v>38602</v>
      </c>
      <c r="X259" s="59" t="s">
        <v>2279</v>
      </c>
      <c r="Y259" s="56" t="s">
        <v>2280</v>
      </c>
      <c r="Z259" s="56" t="s">
        <v>2281</v>
      </c>
      <c r="AA259" s="56" t="s">
        <v>180</v>
      </c>
      <c r="AB259" s="56" t="s">
        <v>181</v>
      </c>
      <c r="AC259" s="56" t="s">
        <v>182</v>
      </c>
      <c r="AD259"/>
      <c r="AE259" s="56" t="s">
        <v>2282</v>
      </c>
      <c r="AF259" s="56" t="s">
        <v>2283</v>
      </c>
      <c r="AG259"/>
      <c r="AH259" s="56" t="s">
        <v>2284</v>
      </c>
      <c r="AI259" s="56" t="s">
        <v>2285</v>
      </c>
      <c r="AJ259" s="56" t="s">
        <v>183</v>
      </c>
      <c r="AK259" s="56" t="s">
        <v>109</v>
      </c>
      <c r="AL259" s="56" t="s">
        <v>110</v>
      </c>
      <c r="AM259"/>
      <c r="AN259" s="56" t="s">
        <v>75</v>
      </c>
      <c r="AO259" s="56" t="s">
        <v>2286</v>
      </c>
      <c r="AP259" s="60">
        <v>44.28</v>
      </c>
      <c r="AQ259" s="60">
        <v>0</v>
      </c>
      <c r="AR259" s="58">
        <v>1</v>
      </c>
      <c r="AS259" s="58">
        <v>0</v>
      </c>
      <c r="AT259" s="60">
        <v>25105.85</v>
      </c>
      <c r="AU259" s="60">
        <v>8989.02</v>
      </c>
      <c r="AV259" s="60">
        <v>490</v>
      </c>
      <c r="AW259" s="60">
        <v>23510.66</v>
      </c>
      <c r="AX259" s="60">
        <v>7550.76</v>
      </c>
      <c r="AY259" s="60">
        <v>8392.61</v>
      </c>
      <c r="AZ259" s="60">
        <v>85607.39</v>
      </c>
      <c r="BA259" s="60">
        <v>14028.9</v>
      </c>
      <c r="BB259" s="60">
        <v>16090.36</v>
      </c>
      <c r="BC259" s="60">
        <v>16329.53</v>
      </c>
      <c r="BD259" s="60">
        <v>102888.98</v>
      </c>
      <c r="BE259" s="60">
        <v>25105.85</v>
      </c>
      <c r="BF259" s="60">
        <v>8989.02</v>
      </c>
      <c r="BG259" s="60">
        <v>0</v>
      </c>
      <c r="BH259" s="60">
        <v>0</v>
      </c>
      <c r="BI259" s="60">
        <v>308494.06</v>
      </c>
      <c r="BJ259" s="61">
        <v>501</v>
      </c>
      <c r="BK259" s="2" t="s">
        <v>2241</v>
      </c>
    </row>
    <row r="260" spans="1:63" s="1" customFormat="1" ht="15" x14ac:dyDescent="0.25">
      <c r="A260" s="56" t="s">
        <v>127</v>
      </c>
      <c r="B260" s="56" t="s">
        <v>104</v>
      </c>
      <c r="C260" s="56" t="s">
        <v>128</v>
      </c>
      <c r="D260"/>
      <c r="E260"/>
      <c r="F260"/>
      <c r="G260" s="56" t="s">
        <v>129</v>
      </c>
      <c r="H260" s="56" t="s">
        <v>130</v>
      </c>
      <c r="I260" s="56" t="s">
        <v>757</v>
      </c>
      <c r="J260"/>
      <c r="K260" s="56" t="s">
        <v>70</v>
      </c>
      <c r="L260" s="56" t="s">
        <v>131</v>
      </c>
      <c r="M260"/>
      <c r="N260"/>
      <c r="O260" s="56" t="s">
        <v>132</v>
      </c>
      <c r="P260"/>
      <c r="Q260" s="56" t="s">
        <v>759</v>
      </c>
      <c r="R260"/>
      <c r="S260"/>
      <c r="T260" s="56" t="s">
        <v>2287</v>
      </c>
      <c r="U260" s="56" t="s">
        <v>2275</v>
      </c>
      <c r="V260" s="56" t="s">
        <v>2288</v>
      </c>
      <c r="W260" s="58">
        <v>15647</v>
      </c>
      <c r="X260" s="59" t="s">
        <v>2289</v>
      </c>
      <c r="Y260" s="56" t="s">
        <v>2290</v>
      </c>
      <c r="Z260" s="56" t="s">
        <v>2291</v>
      </c>
      <c r="AA260" s="56" t="s">
        <v>98</v>
      </c>
      <c r="AB260" s="56" t="s">
        <v>99</v>
      </c>
      <c r="AC260" s="56" t="s">
        <v>100</v>
      </c>
      <c r="AD260"/>
      <c r="AE260" s="56" t="s">
        <v>805</v>
      </c>
      <c r="AF260" s="56" t="s">
        <v>72</v>
      </c>
      <c r="AG260" s="56" t="s">
        <v>73</v>
      </c>
      <c r="AH260" s="56" t="s">
        <v>806</v>
      </c>
      <c r="AI260" s="56" t="s">
        <v>74</v>
      </c>
      <c r="AJ260" s="56" t="s">
        <v>98</v>
      </c>
      <c r="AK260" s="56" t="s">
        <v>2292</v>
      </c>
      <c r="AL260" s="56" t="s">
        <v>2293</v>
      </c>
      <c r="AM260"/>
      <c r="AN260" s="56" t="s">
        <v>75</v>
      </c>
      <c r="AO260" s="56" t="s">
        <v>3</v>
      </c>
      <c r="AP260" s="60">
        <v>669.2</v>
      </c>
      <c r="AQ260" s="60">
        <v>0</v>
      </c>
      <c r="AR260" s="58">
        <v>1</v>
      </c>
      <c r="AS260" s="58">
        <v>0</v>
      </c>
      <c r="AT260" s="60">
        <v>25105.85</v>
      </c>
      <c r="AU260" s="60">
        <v>8989.02</v>
      </c>
      <c r="AV260" s="60">
        <v>669.2</v>
      </c>
      <c r="AW260" s="60">
        <v>23510.66</v>
      </c>
      <c r="AX260" s="60">
        <v>7550.76</v>
      </c>
      <c r="AY260" s="60">
        <v>8392.61</v>
      </c>
      <c r="AZ260" s="60">
        <v>85607.39</v>
      </c>
      <c r="BA260" s="60">
        <v>14028.9</v>
      </c>
      <c r="BB260" s="60">
        <v>16090.36</v>
      </c>
      <c r="BC260" s="60">
        <v>16329.53</v>
      </c>
      <c r="BD260" s="60">
        <v>102888.98</v>
      </c>
      <c r="BE260" s="60">
        <v>25105.85</v>
      </c>
      <c r="BF260" s="60">
        <v>8989.02</v>
      </c>
      <c r="BG260" s="60">
        <v>0</v>
      </c>
      <c r="BH260" s="60">
        <v>0</v>
      </c>
      <c r="BI260" s="60">
        <v>308494.06</v>
      </c>
      <c r="BJ260" s="61">
        <v>501</v>
      </c>
      <c r="BK260" s="2" t="s">
        <v>2241</v>
      </c>
    </row>
    <row r="261" spans="1:63" s="1" customFormat="1" ht="15" x14ac:dyDescent="0.25">
      <c r="A261" s="56" t="s">
        <v>127</v>
      </c>
      <c r="B261" s="56" t="s">
        <v>104</v>
      </c>
      <c r="C261" s="56" t="s">
        <v>128</v>
      </c>
      <c r="D261"/>
      <c r="E261"/>
      <c r="F261"/>
      <c r="G261" s="56" t="s">
        <v>129</v>
      </c>
      <c r="H261" s="56" t="s">
        <v>130</v>
      </c>
      <c r="I261" s="56" t="s">
        <v>757</v>
      </c>
      <c r="J261"/>
      <c r="K261" s="56" t="s">
        <v>70</v>
      </c>
      <c r="L261" s="56" t="s">
        <v>131</v>
      </c>
      <c r="M261"/>
      <c r="N261"/>
      <c r="O261" s="56" t="s">
        <v>132</v>
      </c>
      <c r="P261"/>
      <c r="Q261" s="56" t="s">
        <v>758</v>
      </c>
      <c r="R261"/>
      <c r="S261"/>
      <c r="T261" s="56" t="s">
        <v>2287</v>
      </c>
      <c r="U261" s="56" t="s">
        <v>2278</v>
      </c>
      <c r="V261" s="56" t="s">
        <v>112</v>
      </c>
      <c r="W261" s="58">
        <v>15888</v>
      </c>
      <c r="X261" s="59" t="s">
        <v>2294</v>
      </c>
      <c r="Y261" s="56" t="s">
        <v>2295</v>
      </c>
      <c r="Z261" s="56" t="s">
        <v>2296</v>
      </c>
      <c r="AA261" s="56" t="s">
        <v>105</v>
      </c>
      <c r="AB261" s="56" t="s">
        <v>106</v>
      </c>
      <c r="AC261" s="56" t="s">
        <v>107</v>
      </c>
      <c r="AD261"/>
      <c r="AE261" s="56" t="s">
        <v>2297</v>
      </c>
      <c r="AF261" s="56" t="s">
        <v>2298</v>
      </c>
      <c r="AG261"/>
      <c r="AH261" s="56" t="s">
        <v>2299</v>
      </c>
      <c r="AI261" s="56" t="s">
        <v>2285</v>
      </c>
      <c r="AJ261" s="56" t="s">
        <v>108</v>
      </c>
      <c r="AK261" s="56" t="s">
        <v>109</v>
      </c>
      <c r="AL261" s="56" t="s">
        <v>110</v>
      </c>
      <c r="AM261"/>
      <c r="AN261" s="56" t="s">
        <v>75</v>
      </c>
      <c r="AO261" s="56" t="s">
        <v>2286</v>
      </c>
      <c r="AP261" s="60">
        <v>18.079999999999998</v>
      </c>
      <c r="AQ261" s="60">
        <v>0</v>
      </c>
      <c r="AR261" s="58">
        <v>1</v>
      </c>
      <c r="AS261" s="58">
        <v>0</v>
      </c>
      <c r="AT261" s="60">
        <v>25105.85</v>
      </c>
      <c r="AU261" s="60">
        <v>8989.02</v>
      </c>
      <c r="AV261" s="60">
        <v>200</v>
      </c>
      <c r="AW261" s="60">
        <v>23510.66</v>
      </c>
      <c r="AX261" s="60">
        <v>7550.76</v>
      </c>
      <c r="AY261" s="60">
        <v>8392.61</v>
      </c>
      <c r="AZ261" s="60">
        <v>85607.39</v>
      </c>
      <c r="BA261" s="60">
        <v>14028.9</v>
      </c>
      <c r="BB261" s="60">
        <v>16090.36</v>
      </c>
      <c r="BC261" s="60">
        <v>16329.53</v>
      </c>
      <c r="BD261" s="60">
        <v>102888.98</v>
      </c>
      <c r="BE261" s="60">
        <v>25105.85</v>
      </c>
      <c r="BF261" s="60">
        <v>8989.02</v>
      </c>
      <c r="BG261" s="60">
        <v>0</v>
      </c>
      <c r="BH261" s="60">
        <v>0</v>
      </c>
      <c r="BI261" s="60">
        <v>308494.06</v>
      </c>
      <c r="BJ261" s="61">
        <v>501</v>
      </c>
      <c r="BK261" s="2" t="s">
        <v>2241</v>
      </c>
    </row>
    <row r="262" spans="1:63" s="1" customFormat="1" ht="15" x14ac:dyDescent="0.25">
      <c r="A262" s="56" t="s">
        <v>127</v>
      </c>
      <c r="B262" s="56" t="s">
        <v>104</v>
      </c>
      <c r="C262" s="56" t="s">
        <v>128</v>
      </c>
      <c r="D262"/>
      <c r="E262"/>
      <c r="F262"/>
      <c r="G262" s="56" t="s">
        <v>129</v>
      </c>
      <c r="H262" s="56" t="s">
        <v>130</v>
      </c>
      <c r="I262" s="56" t="s">
        <v>757</v>
      </c>
      <c r="J262"/>
      <c r="K262" s="56" t="s">
        <v>70</v>
      </c>
      <c r="L262" s="56" t="s">
        <v>131</v>
      </c>
      <c r="M262"/>
      <c r="N262"/>
      <c r="O262" s="56" t="s">
        <v>132</v>
      </c>
      <c r="P262"/>
      <c r="Q262" s="56" t="s">
        <v>759</v>
      </c>
      <c r="R262"/>
      <c r="S262"/>
      <c r="T262" s="56" t="s">
        <v>2300</v>
      </c>
      <c r="U262" s="56" t="s">
        <v>2300</v>
      </c>
      <c r="V262" s="56" t="s">
        <v>2301</v>
      </c>
      <c r="W262" s="58">
        <v>18411</v>
      </c>
      <c r="X262" s="59" t="s">
        <v>2302</v>
      </c>
      <c r="Y262" s="56" t="s">
        <v>1028</v>
      </c>
      <c r="Z262" s="56" t="s">
        <v>1029</v>
      </c>
      <c r="AA262" s="56" t="s">
        <v>94</v>
      </c>
      <c r="AB262" s="56" t="s">
        <v>1030</v>
      </c>
      <c r="AC262" s="56" t="s">
        <v>95</v>
      </c>
      <c r="AD262"/>
      <c r="AE262" s="56" t="s">
        <v>1031</v>
      </c>
      <c r="AF262" s="56" t="s">
        <v>1032</v>
      </c>
      <c r="AG262" s="56" t="s">
        <v>115</v>
      </c>
      <c r="AH262" s="56" t="s">
        <v>1033</v>
      </c>
      <c r="AI262" s="56" t="s">
        <v>74</v>
      </c>
      <c r="AJ262" s="56" t="s">
        <v>97</v>
      </c>
      <c r="AK262" s="56" t="s">
        <v>109</v>
      </c>
      <c r="AL262" s="56" t="s">
        <v>110</v>
      </c>
      <c r="AM262"/>
      <c r="AN262" s="56" t="s">
        <v>75</v>
      </c>
      <c r="AO262" s="56" t="s">
        <v>3</v>
      </c>
      <c r="AP262" s="60">
        <v>63.91</v>
      </c>
      <c r="AQ262" s="60">
        <v>0</v>
      </c>
      <c r="AR262" s="58">
        <v>1</v>
      </c>
      <c r="AS262" s="58">
        <v>0</v>
      </c>
      <c r="AT262" s="60">
        <v>25105.85</v>
      </c>
      <c r="AU262" s="60">
        <v>8989.02</v>
      </c>
      <c r="AV262" s="60">
        <v>63.91</v>
      </c>
      <c r="AW262" s="60">
        <v>23510.66</v>
      </c>
      <c r="AX262" s="60">
        <v>7550.76</v>
      </c>
      <c r="AY262" s="60">
        <v>8392.61</v>
      </c>
      <c r="AZ262" s="60">
        <v>85607.39</v>
      </c>
      <c r="BA262" s="60">
        <v>14028.9</v>
      </c>
      <c r="BB262" s="60">
        <v>16090.36</v>
      </c>
      <c r="BC262" s="60">
        <v>16329.53</v>
      </c>
      <c r="BD262" s="60">
        <v>102888.98</v>
      </c>
      <c r="BE262" s="60">
        <v>25105.85</v>
      </c>
      <c r="BF262" s="60">
        <v>8989.02</v>
      </c>
      <c r="BG262" s="60">
        <v>0</v>
      </c>
      <c r="BH262" s="60">
        <v>0</v>
      </c>
      <c r="BI262" s="60">
        <v>308494.06</v>
      </c>
      <c r="BJ262" s="61">
        <v>501</v>
      </c>
      <c r="BK262" s="2" t="s">
        <v>2241</v>
      </c>
    </row>
    <row r="263" spans="1:63" s="1" customFormat="1" ht="23.25" x14ac:dyDescent="0.25">
      <c r="A263" s="56" t="s">
        <v>127</v>
      </c>
      <c r="B263" s="56" t="s">
        <v>104</v>
      </c>
      <c r="C263" s="56" t="s">
        <v>128</v>
      </c>
      <c r="D263"/>
      <c r="E263"/>
      <c r="F263"/>
      <c r="G263" s="56" t="s">
        <v>129</v>
      </c>
      <c r="H263" s="56" t="s">
        <v>130</v>
      </c>
      <c r="I263" s="56" t="s">
        <v>757</v>
      </c>
      <c r="J263"/>
      <c r="K263" s="56" t="s">
        <v>70</v>
      </c>
      <c r="L263" s="56" t="s">
        <v>131</v>
      </c>
      <c r="M263"/>
      <c r="N263"/>
      <c r="O263" s="56" t="s">
        <v>132</v>
      </c>
      <c r="P263"/>
      <c r="Q263" s="56" t="s">
        <v>758</v>
      </c>
      <c r="R263"/>
      <c r="S263"/>
      <c r="T263" s="56" t="s">
        <v>2300</v>
      </c>
      <c r="U263" s="56" t="s">
        <v>2287</v>
      </c>
      <c r="V263" s="56" t="s">
        <v>112</v>
      </c>
      <c r="W263" s="58">
        <v>18328</v>
      </c>
      <c r="X263" s="59" t="s">
        <v>2303</v>
      </c>
      <c r="Y263" s="56" t="s">
        <v>2304</v>
      </c>
      <c r="Z263" s="56" t="s">
        <v>2305</v>
      </c>
      <c r="AA263" s="56" t="s">
        <v>105</v>
      </c>
      <c r="AB263" s="56" t="s">
        <v>106</v>
      </c>
      <c r="AC263" s="56" t="s">
        <v>107</v>
      </c>
      <c r="AD263"/>
      <c r="AE263" s="56" t="s">
        <v>2306</v>
      </c>
      <c r="AF263" s="56" t="s">
        <v>2307</v>
      </c>
      <c r="AG263"/>
      <c r="AH263" s="56" t="s">
        <v>2308</v>
      </c>
      <c r="AI263" s="56" t="s">
        <v>2285</v>
      </c>
      <c r="AJ263" s="56" t="s">
        <v>108</v>
      </c>
      <c r="AK263" s="56" t="s">
        <v>109</v>
      </c>
      <c r="AL263" s="56" t="s">
        <v>110</v>
      </c>
      <c r="AM263"/>
      <c r="AN263" s="56" t="s">
        <v>75</v>
      </c>
      <c r="AO263" s="56" t="s">
        <v>2286</v>
      </c>
      <c r="AP263" s="60">
        <v>129.9</v>
      </c>
      <c r="AQ263" s="60">
        <v>0</v>
      </c>
      <c r="AR263" s="58">
        <v>1</v>
      </c>
      <c r="AS263" s="58">
        <v>0</v>
      </c>
      <c r="AT263" s="60">
        <v>25105.85</v>
      </c>
      <c r="AU263" s="60">
        <v>8989.02</v>
      </c>
      <c r="AV263" s="60">
        <v>1444.16</v>
      </c>
      <c r="AW263" s="60">
        <v>23510.66</v>
      </c>
      <c r="AX263" s="60">
        <v>7550.76</v>
      </c>
      <c r="AY263" s="60">
        <v>8392.61</v>
      </c>
      <c r="AZ263" s="60">
        <v>85607.39</v>
      </c>
      <c r="BA263" s="60">
        <v>14028.9</v>
      </c>
      <c r="BB263" s="60">
        <v>16090.36</v>
      </c>
      <c r="BC263" s="60">
        <v>16329.53</v>
      </c>
      <c r="BD263" s="60">
        <v>102888.98</v>
      </c>
      <c r="BE263" s="60">
        <v>25105.85</v>
      </c>
      <c r="BF263" s="60">
        <v>8989.02</v>
      </c>
      <c r="BG263" s="60">
        <v>0</v>
      </c>
      <c r="BH263" s="60">
        <v>0</v>
      </c>
      <c r="BI263" s="60">
        <v>308494.06</v>
      </c>
      <c r="BJ263" s="61">
        <v>501</v>
      </c>
      <c r="BK263" s="2" t="s">
        <v>2241</v>
      </c>
    </row>
    <row r="264" spans="1:63" s="1" customFormat="1" ht="15" x14ac:dyDescent="0.25">
      <c r="A264" s="56" t="s">
        <v>127</v>
      </c>
      <c r="B264" s="56" t="s">
        <v>104</v>
      </c>
      <c r="C264" s="56" t="s">
        <v>128</v>
      </c>
      <c r="D264"/>
      <c r="E264"/>
      <c r="F264"/>
      <c r="G264" s="56" t="s">
        <v>129</v>
      </c>
      <c r="H264" s="56" t="s">
        <v>130</v>
      </c>
      <c r="I264" s="56" t="s">
        <v>757</v>
      </c>
      <c r="J264"/>
      <c r="K264" s="56" t="s">
        <v>70</v>
      </c>
      <c r="L264" s="56" t="s">
        <v>131</v>
      </c>
      <c r="M264"/>
      <c r="N264"/>
      <c r="O264" s="56" t="s">
        <v>132</v>
      </c>
      <c r="P264"/>
      <c r="Q264" s="56" t="s">
        <v>759</v>
      </c>
      <c r="R264"/>
      <c r="S264"/>
      <c r="T264" s="56" t="s">
        <v>2309</v>
      </c>
      <c r="U264" s="56" t="s">
        <v>2309</v>
      </c>
      <c r="V264" s="56" t="s">
        <v>2310</v>
      </c>
      <c r="W264" s="58">
        <v>41940</v>
      </c>
      <c r="X264" s="59" t="s">
        <v>2311</v>
      </c>
      <c r="Y264" s="56" t="s">
        <v>1028</v>
      </c>
      <c r="Z264" s="56" t="s">
        <v>1029</v>
      </c>
      <c r="AA264" s="56" t="s">
        <v>94</v>
      </c>
      <c r="AB264" s="56" t="s">
        <v>1030</v>
      </c>
      <c r="AC264" s="56" t="s">
        <v>95</v>
      </c>
      <c r="AD264"/>
      <c r="AE264" s="56" t="s">
        <v>1031</v>
      </c>
      <c r="AF264" s="56" t="s">
        <v>1032</v>
      </c>
      <c r="AG264" s="56" t="s">
        <v>115</v>
      </c>
      <c r="AH264" s="56" t="s">
        <v>1033</v>
      </c>
      <c r="AI264" s="56" t="s">
        <v>74</v>
      </c>
      <c r="AJ264" s="56" t="s">
        <v>97</v>
      </c>
      <c r="AK264" s="56" t="s">
        <v>109</v>
      </c>
      <c r="AL264" s="56" t="s">
        <v>110</v>
      </c>
      <c r="AM264"/>
      <c r="AN264" s="56" t="s">
        <v>75</v>
      </c>
      <c r="AO264" s="56" t="s">
        <v>3</v>
      </c>
      <c r="AP264" s="60">
        <v>35.56</v>
      </c>
      <c r="AQ264" s="60">
        <v>0</v>
      </c>
      <c r="AR264" s="58">
        <v>1</v>
      </c>
      <c r="AS264" s="58">
        <v>0</v>
      </c>
      <c r="AT264" s="60">
        <v>25105.85</v>
      </c>
      <c r="AU264" s="60">
        <v>8989.02</v>
      </c>
      <c r="AV264" s="60">
        <v>35.56</v>
      </c>
      <c r="AW264" s="60">
        <v>23510.66</v>
      </c>
      <c r="AX264" s="60">
        <v>7550.76</v>
      </c>
      <c r="AY264" s="60">
        <v>8392.61</v>
      </c>
      <c r="AZ264" s="60">
        <v>85607.39</v>
      </c>
      <c r="BA264" s="60">
        <v>14028.9</v>
      </c>
      <c r="BB264" s="60">
        <v>16090.36</v>
      </c>
      <c r="BC264" s="60">
        <v>16329.53</v>
      </c>
      <c r="BD264" s="60">
        <v>102888.98</v>
      </c>
      <c r="BE264" s="60">
        <v>25105.85</v>
      </c>
      <c r="BF264" s="60">
        <v>8989.02</v>
      </c>
      <c r="BG264" s="60">
        <v>0</v>
      </c>
      <c r="BH264" s="60">
        <v>0</v>
      </c>
      <c r="BI264" s="60">
        <v>308494.06</v>
      </c>
      <c r="BJ264" s="61">
        <v>501</v>
      </c>
      <c r="BK264" s="2" t="s">
        <v>2241</v>
      </c>
    </row>
    <row r="265" spans="1:63" s="1" customFormat="1" ht="15" x14ac:dyDescent="0.25">
      <c r="A265" s="56" t="s">
        <v>127</v>
      </c>
      <c r="B265" s="56" t="s">
        <v>104</v>
      </c>
      <c r="C265" s="56" t="s">
        <v>128</v>
      </c>
      <c r="D265"/>
      <c r="E265"/>
      <c r="F265"/>
      <c r="G265" s="56" t="s">
        <v>129</v>
      </c>
      <c r="H265" s="56" t="s">
        <v>130</v>
      </c>
      <c r="I265" s="56" t="s">
        <v>757</v>
      </c>
      <c r="J265"/>
      <c r="K265" s="56" t="s">
        <v>70</v>
      </c>
      <c r="L265" s="56" t="s">
        <v>131</v>
      </c>
      <c r="M265"/>
      <c r="N265"/>
      <c r="O265" s="56" t="s">
        <v>132</v>
      </c>
      <c r="P265"/>
      <c r="Q265" s="56" t="s">
        <v>759</v>
      </c>
      <c r="R265"/>
      <c r="S265"/>
      <c r="T265" s="56" t="s">
        <v>2309</v>
      </c>
      <c r="U265" s="56" t="s">
        <v>2309</v>
      </c>
      <c r="V265" s="56" t="s">
        <v>2312</v>
      </c>
      <c r="W265" s="58">
        <v>39671</v>
      </c>
      <c r="X265" s="59" t="s">
        <v>2313</v>
      </c>
      <c r="Y265" s="56" t="s">
        <v>1025</v>
      </c>
      <c r="Z265" s="56" t="s">
        <v>1026</v>
      </c>
      <c r="AA265" s="56" t="s">
        <v>98</v>
      </c>
      <c r="AB265" s="56" t="s">
        <v>99</v>
      </c>
      <c r="AC265" s="56" t="s">
        <v>100</v>
      </c>
      <c r="AD265"/>
      <c r="AE265" s="56" t="s">
        <v>1027</v>
      </c>
      <c r="AF265" s="56" t="s">
        <v>762</v>
      </c>
      <c r="AG265" s="56" t="s">
        <v>763</v>
      </c>
      <c r="AH265" s="56" t="s">
        <v>764</v>
      </c>
      <c r="AI265" s="56" t="s">
        <v>74</v>
      </c>
      <c r="AJ265" s="56" t="s">
        <v>98</v>
      </c>
      <c r="AK265" s="56" t="s">
        <v>765</v>
      </c>
      <c r="AL265" s="56" t="s">
        <v>765</v>
      </c>
      <c r="AM265"/>
      <c r="AN265" s="56" t="s">
        <v>75</v>
      </c>
      <c r="AO265" s="56" t="s">
        <v>3</v>
      </c>
      <c r="AP265" s="60">
        <v>1069.01</v>
      </c>
      <c r="AQ265" s="60">
        <v>0</v>
      </c>
      <c r="AR265" s="58">
        <v>1</v>
      </c>
      <c r="AS265" s="58">
        <v>0</v>
      </c>
      <c r="AT265" s="60">
        <v>25105.85</v>
      </c>
      <c r="AU265" s="60">
        <v>8989.02</v>
      </c>
      <c r="AV265" s="60">
        <v>1069.01</v>
      </c>
      <c r="AW265" s="60">
        <v>23510.66</v>
      </c>
      <c r="AX265" s="60">
        <v>7550.76</v>
      </c>
      <c r="AY265" s="60">
        <v>8392.61</v>
      </c>
      <c r="AZ265" s="60">
        <v>85607.39</v>
      </c>
      <c r="BA265" s="60">
        <v>14028.9</v>
      </c>
      <c r="BB265" s="60">
        <v>16090.36</v>
      </c>
      <c r="BC265" s="60">
        <v>16329.53</v>
      </c>
      <c r="BD265" s="60">
        <v>102888.98</v>
      </c>
      <c r="BE265" s="60">
        <v>25105.85</v>
      </c>
      <c r="BF265" s="60">
        <v>8989.02</v>
      </c>
      <c r="BG265" s="60">
        <v>0</v>
      </c>
      <c r="BH265" s="60">
        <v>0</v>
      </c>
      <c r="BI265" s="60">
        <v>308494.06</v>
      </c>
      <c r="BJ265" s="61">
        <v>501</v>
      </c>
      <c r="BK265" s="2" t="s">
        <v>2241</v>
      </c>
    </row>
    <row r="266" spans="1:63" s="1" customFormat="1" ht="15" x14ac:dyDescent="0.25">
      <c r="A266" s="56" t="s">
        <v>127</v>
      </c>
      <c r="B266" s="56" t="s">
        <v>104</v>
      </c>
      <c r="C266" s="56" t="s">
        <v>128</v>
      </c>
      <c r="D266"/>
      <c r="E266"/>
      <c r="F266"/>
      <c r="G266" s="56" t="s">
        <v>129</v>
      </c>
      <c r="H266" s="56" t="s">
        <v>130</v>
      </c>
      <c r="I266" s="56" t="s">
        <v>757</v>
      </c>
      <c r="J266"/>
      <c r="K266" s="56" t="s">
        <v>70</v>
      </c>
      <c r="L266" s="56" t="s">
        <v>131</v>
      </c>
      <c r="M266"/>
      <c r="N266"/>
      <c r="O266" s="56" t="s">
        <v>132</v>
      </c>
      <c r="P266"/>
      <c r="Q266" s="56" t="s">
        <v>758</v>
      </c>
      <c r="R266"/>
      <c r="S266"/>
      <c r="T266" s="56" t="s">
        <v>2309</v>
      </c>
      <c r="U266" s="56" t="s">
        <v>2300</v>
      </c>
      <c r="V266" s="56" t="s">
        <v>112</v>
      </c>
      <c r="W266" s="58">
        <v>41640</v>
      </c>
      <c r="X266" s="59" t="s">
        <v>2314</v>
      </c>
      <c r="Y266" s="56" t="s">
        <v>2315</v>
      </c>
      <c r="Z266" s="56" t="s">
        <v>2316</v>
      </c>
      <c r="AA266" s="56" t="s">
        <v>180</v>
      </c>
      <c r="AB266" s="56" t="s">
        <v>181</v>
      </c>
      <c r="AC266" s="56" t="s">
        <v>182</v>
      </c>
      <c r="AD266"/>
      <c r="AE266" s="56" t="s">
        <v>2317</v>
      </c>
      <c r="AF266" s="56" t="s">
        <v>2283</v>
      </c>
      <c r="AG266"/>
      <c r="AH266" s="56" t="s">
        <v>2284</v>
      </c>
      <c r="AI266" s="56" t="s">
        <v>2285</v>
      </c>
      <c r="AJ266" s="56" t="s">
        <v>183</v>
      </c>
      <c r="AK266" s="56" t="s">
        <v>109</v>
      </c>
      <c r="AL266" s="56" t="s">
        <v>110</v>
      </c>
      <c r="AM266"/>
      <c r="AN266" s="56" t="s">
        <v>75</v>
      </c>
      <c r="AO266" s="56" t="s">
        <v>2286</v>
      </c>
      <c r="AP266" s="60">
        <v>37.06</v>
      </c>
      <c r="AQ266" s="60">
        <v>0</v>
      </c>
      <c r="AR266" s="58">
        <v>1</v>
      </c>
      <c r="AS266" s="58">
        <v>0</v>
      </c>
      <c r="AT266" s="60">
        <v>25105.85</v>
      </c>
      <c r="AU266" s="60">
        <v>8989.02</v>
      </c>
      <c r="AV266" s="60">
        <v>410</v>
      </c>
      <c r="AW266" s="60">
        <v>23510.66</v>
      </c>
      <c r="AX266" s="60">
        <v>7550.76</v>
      </c>
      <c r="AY266" s="60">
        <v>8392.61</v>
      </c>
      <c r="AZ266" s="60">
        <v>85607.39</v>
      </c>
      <c r="BA266" s="60">
        <v>14028.9</v>
      </c>
      <c r="BB266" s="60">
        <v>16090.36</v>
      </c>
      <c r="BC266" s="60">
        <v>16329.53</v>
      </c>
      <c r="BD266" s="60">
        <v>102888.98</v>
      </c>
      <c r="BE266" s="60">
        <v>25105.85</v>
      </c>
      <c r="BF266" s="60">
        <v>8989.02</v>
      </c>
      <c r="BG266" s="60">
        <v>0</v>
      </c>
      <c r="BH266" s="60">
        <v>0</v>
      </c>
      <c r="BI266" s="60">
        <v>308494.06</v>
      </c>
      <c r="BJ266" s="61">
        <v>501</v>
      </c>
      <c r="BK266" s="2" t="s">
        <v>2241</v>
      </c>
    </row>
    <row r="267" spans="1:63" s="1" customFormat="1" ht="15" x14ac:dyDescent="0.25">
      <c r="A267" s="56" t="s">
        <v>127</v>
      </c>
      <c r="B267" s="56" t="s">
        <v>104</v>
      </c>
      <c r="C267" s="56" t="s">
        <v>128</v>
      </c>
      <c r="D267"/>
      <c r="E267"/>
      <c r="F267"/>
      <c r="G267" s="56" t="s">
        <v>129</v>
      </c>
      <c r="H267" s="56" t="s">
        <v>130</v>
      </c>
      <c r="I267" s="56" t="s">
        <v>757</v>
      </c>
      <c r="J267"/>
      <c r="K267" s="56" t="s">
        <v>70</v>
      </c>
      <c r="L267" s="56" t="s">
        <v>131</v>
      </c>
      <c r="M267"/>
      <c r="N267"/>
      <c r="O267" s="56" t="s">
        <v>132</v>
      </c>
      <c r="P267"/>
      <c r="Q267" s="56" t="s">
        <v>759</v>
      </c>
      <c r="R267"/>
      <c r="S267"/>
      <c r="T267" s="56" t="s">
        <v>2318</v>
      </c>
      <c r="U267" s="56" t="s">
        <v>2319</v>
      </c>
      <c r="V267" s="56" t="s">
        <v>162</v>
      </c>
      <c r="W267" s="58">
        <v>38287</v>
      </c>
      <c r="X267" s="59" t="s">
        <v>2320</v>
      </c>
      <c r="Y267" s="56" t="s">
        <v>163</v>
      </c>
      <c r="Z267" s="56" t="s">
        <v>164</v>
      </c>
      <c r="AA267" s="56" t="s">
        <v>119</v>
      </c>
      <c r="AB267" s="56" t="s">
        <v>165</v>
      </c>
      <c r="AC267" s="56" t="s">
        <v>166</v>
      </c>
      <c r="AD267"/>
      <c r="AE267" s="56" t="s">
        <v>167</v>
      </c>
      <c r="AF267" s="56" t="s">
        <v>114</v>
      </c>
      <c r="AG267" s="56" t="s">
        <v>115</v>
      </c>
      <c r="AH267" s="56" t="s">
        <v>168</v>
      </c>
      <c r="AI267" s="56" t="s">
        <v>74</v>
      </c>
      <c r="AJ267" s="56" t="s">
        <v>79</v>
      </c>
      <c r="AK267" s="56" t="s">
        <v>169</v>
      </c>
      <c r="AL267" s="56" t="s">
        <v>169</v>
      </c>
      <c r="AM267"/>
      <c r="AN267" s="56" t="s">
        <v>75</v>
      </c>
      <c r="AO267" s="56" t="s">
        <v>3</v>
      </c>
      <c r="AP267" s="60">
        <v>64.790000000000006</v>
      </c>
      <c r="AQ267" s="60">
        <v>0</v>
      </c>
      <c r="AR267" s="58">
        <v>1</v>
      </c>
      <c r="AS267" s="58">
        <v>0</v>
      </c>
      <c r="AT267" s="60">
        <v>25105.85</v>
      </c>
      <c r="AU267" s="60">
        <v>8989.02</v>
      </c>
      <c r="AV267" s="60">
        <v>64.790000000000006</v>
      </c>
      <c r="AW267" s="60">
        <v>23510.66</v>
      </c>
      <c r="AX267" s="60">
        <v>7550.76</v>
      </c>
      <c r="AY267" s="60">
        <v>8392.61</v>
      </c>
      <c r="AZ267" s="60">
        <v>85607.39</v>
      </c>
      <c r="BA267" s="60">
        <v>14028.9</v>
      </c>
      <c r="BB267" s="60">
        <v>16090.36</v>
      </c>
      <c r="BC267" s="60">
        <v>16329.53</v>
      </c>
      <c r="BD267" s="60">
        <v>102888.98</v>
      </c>
      <c r="BE267" s="60">
        <v>25105.85</v>
      </c>
      <c r="BF267" s="60">
        <v>8989.02</v>
      </c>
      <c r="BG267" s="60">
        <v>0</v>
      </c>
      <c r="BH267" s="60">
        <v>0</v>
      </c>
      <c r="BI267" s="60">
        <v>308494.06</v>
      </c>
      <c r="BJ267" s="61">
        <v>501</v>
      </c>
      <c r="BK267" s="2" t="s">
        <v>2241</v>
      </c>
    </row>
    <row r="268" spans="1:63" s="1" customFormat="1" ht="15" x14ac:dyDescent="0.25">
      <c r="A268" s="56" t="s">
        <v>127</v>
      </c>
      <c r="B268" s="56" t="s">
        <v>104</v>
      </c>
      <c r="C268" s="56" t="s">
        <v>128</v>
      </c>
      <c r="D268"/>
      <c r="E268"/>
      <c r="F268"/>
      <c r="G268" s="56" t="s">
        <v>129</v>
      </c>
      <c r="H268" s="56" t="s">
        <v>130</v>
      </c>
      <c r="I268" s="56" t="s">
        <v>757</v>
      </c>
      <c r="J268"/>
      <c r="K268" s="56" t="s">
        <v>70</v>
      </c>
      <c r="L268" s="56" t="s">
        <v>131</v>
      </c>
      <c r="M268"/>
      <c r="N268"/>
      <c r="O268" s="56" t="s">
        <v>132</v>
      </c>
      <c r="P268"/>
      <c r="Q268" s="56" t="s">
        <v>758</v>
      </c>
      <c r="R268"/>
      <c r="S268"/>
      <c r="T268" s="56" t="s">
        <v>2321</v>
      </c>
      <c r="U268" s="56" t="s">
        <v>2322</v>
      </c>
      <c r="V268" s="56" t="s">
        <v>2323</v>
      </c>
      <c r="W268" s="58">
        <v>40915</v>
      </c>
      <c r="X268" s="59" t="s">
        <v>2324</v>
      </c>
      <c r="Y268" s="56" t="s">
        <v>1803</v>
      </c>
      <c r="Z268" s="56" t="s">
        <v>1804</v>
      </c>
      <c r="AA268" s="56" t="s">
        <v>119</v>
      </c>
      <c r="AB268" s="56" t="s">
        <v>1150</v>
      </c>
      <c r="AC268" s="56" t="s">
        <v>200</v>
      </c>
      <c r="AD268"/>
      <c r="AE268" s="56" t="s">
        <v>1151</v>
      </c>
      <c r="AF268" s="56" t="s">
        <v>1152</v>
      </c>
      <c r="AG268" s="56" t="s">
        <v>123</v>
      </c>
      <c r="AH268" s="56" t="s">
        <v>1153</v>
      </c>
      <c r="AI268" s="56" t="s">
        <v>81</v>
      </c>
      <c r="AJ268" s="56" t="s">
        <v>177</v>
      </c>
      <c r="AK268" s="56" t="s">
        <v>1154</v>
      </c>
      <c r="AL268" s="56" t="s">
        <v>1154</v>
      </c>
      <c r="AM268"/>
      <c r="AN268" s="56" t="s">
        <v>75</v>
      </c>
      <c r="AO268" s="56" t="s">
        <v>2</v>
      </c>
      <c r="AP268" s="60">
        <v>157.9</v>
      </c>
      <c r="AQ268" s="60">
        <v>0</v>
      </c>
      <c r="AR268" s="58">
        <v>1</v>
      </c>
      <c r="AS268" s="58">
        <v>0</v>
      </c>
      <c r="AT268" s="60">
        <v>25105.85</v>
      </c>
      <c r="AU268" s="60">
        <v>8989.02</v>
      </c>
      <c r="AV268" s="60">
        <v>118</v>
      </c>
      <c r="AW268" s="60">
        <v>23510.66</v>
      </c>
      <c r="AX268" s="60">
        <v>7550.76</v>
      </c>
      <c r="AY268" s="60">
        <v>8392.61</v>
      </c>
      <c r="AZ268" s="60">
        <v>85607.39</v>
      </c>
      <c r="BA268" s="60">
        <v>14028.9</v>
      </c>
      <c r="BB268" s="60">
        <v>16090.36</v>
      </c>
      <c r="BC268" s="60">
        <v>16329.53</v>
      </c>
      <c r="BD268" s="60">
        <v>102888.98</v>
      </c>
      <c r="BE268" s="60">
        <v>25105.85</v>
      </c>
      <c r="BF268" s="60">
        <v>8989.02</v>
      </c>
      <c r="BG268" s="60">
        <v>0</v>
      </c>
      <c r="BH268" s="60">
        <v>0</v>
      </c>
      <c r="BI268" s="60">
        <v>308494.06</v>
      </c>
      <c r="BJ268" s="61">
        <v>501</v>
      </c>
      <c r="BK268" s="2" t="s">
        <v>2241</v>
      </c>
    </row>
    <row r="269" spans="1:63" s="1" customFormat="1" ht="15" x14ac:dyDescent="0.25">
      <c r="A269" s="56" t="s">
        <v>127</v>
      </c>
      <c r="B269" s="56" t="s">
        <v>104</v>
      </c>
      <c r="C269" s="56" t="s">
        <v>128</v>
      </c>
      <c r="D269"/>
      <c r="E269"/>
      <c r="F269"/>
      <c r="G269" s="56" t="s">
        <v>129</v>
      </c>
      <c r="H269" s="56" t="s">
        <v>130</v>
      </c>
      <c r="I269" s="56" t="s">
        <v>757</v>
      </c>
      <c r="J269"/>
      <c r="K269" s="56" t="s">
        <v>70</v>
      </c>
      <c r="L269" s="56" t="s">
        <v>131</v>
      </c>
      <c r="M269"/>
      <c r="N269"/>
      <c r="O269" s="56" t="s">
        <v>132</v>
      </c>
      <c r="P269"/>
      <c r="Q269" s="56" t="s">
        <v>758</v>
      </c>
      <c r="R269"/>
      <c r="S269"/>
      <c r="T269" s="56" t="s">
        <v>2325</v>
      </c>
      <c r="U269" s="56" t="s">
        <v>2326</v>
      </c>
      <c r="V269" s="56" t="s">
        <v>112</v>
      </c>
      <c r="W269" s="58">
        <v>22014</v>
      </c>
      <c r="X269" s="59" t="s">
        <v>2327</v>
      </c>
      <c r="Y269" s="56" t="s">
        <v>2328</v>
      </c>
      <c r="Z269" s="56" t="s">
        <v>2329</v>
      </c>
      <c r="AA269" s="56" t="s">
        <v>832</v>
      </c>
      <c r="AB269" s="56" t="s">
        <v>833</v>
      </c>
      <c r="AC269" s="56" t="s">
        <v>121</v>
      </c>
      <c r="AD269"/>
      <c r="AE269"/>
      <c r="AF269"/>
      <c r="AG269"/>
      <c r="AH269"/>
      <c r="AI269" s="56" t="s">
        <v>2330</v>
      </c>
      <c r="AJ269" s="56" t="s">
        <v>857</v>
      </c>
      <c r="AK269" s="56" t="s">
        <v>109</v>
      </c>
      <c r="AL269" s="56" t="s">
        <v>110</v>
      </c>
      <c r="AM269"/>
      <c r="AN269" s="56" t="s">
        <v>75</v>
      </c>
      <c r="AO269" s="56" t="s">
        <v>2</v>
      </c>
      <c r="AP269" s="60">
        <v>28.24</v>
      </c>
      <c r="AQ269" s="60">
        <v>0</v>
      </c>
      <c r="AR269" s="58">
        <v>1</v>
      </c>
      <c r="AS269" s="58">
        <v>0</v>
      </c>
      <c r="AT269" s="60">
        <v>25105.85</v>
      </c>
      <c r="AU269" s="60">
        <v>8989.02</v>
      </c>
      <c r="AV269" s="60">
        <v>21</v>
      </c>
      <c r="AW269" s="60">
        <v>23510.66</v>
      </c>
      <c r="AX269" s="60">
        <v>7550.76</v>
      </c>
      <c r="AY269" s="60">
        <v>8392.61</v>
      </c>
      <c r="AZ269" s="60">
        <v>85607.39</v>
      </c>
      <c r="BA269" s="60">
        <v>14028.9</v>
      </c>
      <c r="BB269" s="60">
        <v>16090.36</v>
      </c>
      <c r="BC269" s="60">
        <v>16329.53</v>
      </c>
      <c r="BD269" s="60">
        <v>102888.98</v>
      </c>
      <c r="BE269" s="60">
        <v>25105.85</v>
      </c>
      <c r="BF269" s="60">
        <v>8989.02</v>
      </c>
      <c r="BG269" s="60">
        <v>0</v>
      </c>
      <c r="BH269" s="60">
        <v>0</v>
      </c>
      <c r="BI269" s="60">
        <v>308494.06</v>
      </c>
      <c r="BJ269" s="61">
        <v>501</v>
      </c>
      <c r="BK269" s="2" t="s">
        <v>2241</v>
      </c>
    </row>
    <row r="270" spans="1:63" s="1" customFormat="1" ht="15" x14ac:dyDescent="0.25">
      <c r="A270" s="56" t="s">
        <v>127</v>
      </c>
      <c r="B270" s="56" t="s">
        <v>104</v>
      </c>
      <c r="C270" s="56" t="s">
        <v>128</v>
      </c>
      <c r="D270"/>
      <c r="E270"/>
      <c r="F270"/>
      <c r="G270" s="56" t="s">
        <v>129</v>
      </c>
      <c r="H270" s="56" t="s">
        <v>130</v>
      </c>
      <c r="I270" s="56" t="s">
        <v>757</v>
      </c>
      <c r="J270"/>
      <c r="K270" s="56" t="s">
        <v>70</v>
      </c>
      <c r="L270" s="56" t="s">
        <v>131</v>
      </c>
      <c r="M270"/>
      <c r="N270"/>
      <c r="O270" s="56" t="s">
        <v>132</v>
      </c>
      <c r="P270"/>
      <c r="Q270" s="56" t="s">
        <v>758</v>
      </c>
      <c r="R270"/>
      <c r="S270"/>
      <c r="T270" s="56" t="s">
        <v>2325</v>
      </c>
      <c r="U270" s="56" t="s">
        <v>2326</v>
      </c>
      <c r="V270" s="56" t="s">
        <v>112</v>
      </c>
      <c r="W270" s="58">
        <v>22013</v>
      </c>
      <c r="X270" s="59" t="s">
        <v>2331</v>
      </c>
      <c r="Y270" s="56" t="s">
        <v>2332</v>
      </c>
      <c r="Z270" s="56" t="s">
        <v>2333</v>
      </c>
      <c r="AA270" s="56" t="s">
        <v>832</v>
      </c>
      <c r="AB270" s="56" t="s">
        <v>833</v>
      </c>
      <c r="AC270" s="56" t="s">
        <v>121</v>
      </c>
      <c r="AD270"/>
      <c r="AE270"/>
      <c r="AF270"/>
      <c r="AG270"/>
      <c r="AH270"/>
      <c r="AI270" s="56" t="s">
        <v>2330</v>
      </c>
      <c r="AJ270" s="56" t="s">
        <v>857</v>
      </c>
      <c r="AK270" s="56" t="s">
        <v>109</v>
      </c>
      <c r="AL270" s="56" t="s">
        <v>110</v>
      </c>
      <c r="AM270"/>
      <c r="AN270" s="56" t="s">
        <v>75</v>
      </c>
      <c r="AO270" s="56" t="s">
        <v>2</v>
      </c>
      <c r="AP270" s="60">
        <v>75.16</v>
      </c>
      <c r="AQ270" s="60">
        <v>0</v>
      </c>
      <c r="AR270" s="58">
        <v>1</v>
      </c>
      <c r="AS270" s="58">
        <v>0</v>
      </c>
      <c r="AT270" s="60">
        <v>25105.85</v>
      </c>
      <c r="AU270" s="60">
        <v>8989.02</v>
      </c>
      <c r="AV270" s="60">
        <v>55.88</v>
      </c>
      <c r="AW270" s="60">
        <v>23510.66</v>
      </c>
      <c r="AX270" s="60">
        <v>7550.76</v>
      </c>
      <c r="AY270" s="60">
        <v>8392.61</v>
      </c>
      <c r="AZ270" s="60">
        <v>85607.39</v>
      </c>
      <c r="BA270" s="60">
        <v>14028.9</v>
      </c>
      <c r="BB270" s="60">
        <v>16090.36</v>
      </c>
      <c r="BC270" s="60">
        <v>16329.53</v>
      </c>
      <c r="BD270" s="60">
        <v>102888.98</v>
      </c>
      <c r="BE270" s="60">
        <v>25105.85</v>
      </c>
      <c r="BF270" s="60">
        <v>8989.02</v>
      </c>
      <c r="BG270" s="60">
        <v>0</v>
      </c>
      <c r="BH270" s="60">
        <v>0</v>
      </c>
      <c r="BI270" s="60">
        <v>308494.06</v>
      </c>
      <c r="BJ270" s="61">
        <v>501</v>
      </c>
      <c r="BK270" s="2" t="s">
        <v>2241</v>
      </c>
    </row>
    <row r="271" spans="1:63" s="1" customFormat="1" ht="15" x14ac:dyDescent="0.25">
      <c r="A271" s="56" t="s">
        <v>127</v>
      </c>
      <c r="B271" s="56" t="s">
        <v>104</v>
      </c>
      <c r="C271" s="56" t="s">
        <v>128</v>
      </c>
      <c r="D271"/>
      <c r="E271"/>
      <c r="F271"/>
      <c r="G271" s="56" t="s">
        <v>129</v>
      </c>
      <c r="H271" s="56" t="s">
        <v>130</v>
      </c>
      <c r="I271" s="56" t="s">
        <v>757</v>
      </c>
      <c r="J271"/>
      <c r="K271" s="56" t="s">
        <v>70</v>
      </c>
      <c r="L271" s="56" t="s">
        <v>131</v>
      </c>
      <c r="M271"/>
      <c r="N271"/>
      <c r="O271" s="56" t="s">
        <v>132</v>
      </c>
      <c r="P271"/>
      <c r="Q271" s="56" t="s">
        <v>758</v>
      </c>
      <c r="R271"/>
      <c r="S271"/>
      <c r="T271" s="56" t="s">
        <v>2334</v>
      </c>
      <c r="U271" s="56" t="s">
        <v>2326</v>
      </c>
      <c r="V271" s="56" t="s">
        <v>112</v>
      </c>
      <c r="W271" s="58">
        <v>47734</v>
      </c>
      <c r="X271" s="59" t="s">
        <v>2331</v>
      </c>
      <c r="Y271" s="56" t="s">
        <v>2332</v>
      </c>
      <c r="Z271" s="56" t="s">
        <v>2333</v>
      </c>
      <c r="AA271" s="56" t="s">
        <v>832</v>
      </c>
      <c r="AB271" s="56" t="s">
        <v>833</v>
      </c>
      <c r="AC271" s="56" t="s">
        <v>121</v>
      </c>
      <c r="AD271"/>
      <c r="AE271"/>
      <c r="AF271"/>
      <c r="AG271"/>
      <c r="AH271"/>
      <c r="AI271" s="56" t="s">
        <v>2330</v>
      </c>
      <c r="AJ271" s="56" t="s">
        <v>857</v>
      </c>
      <c r="AK271" s="56" t="s">
        <v>109</v>
      </c>
      <c r="AL271" s="56" t="s">
        <v>110</v>
      </c>
      <c r="AM271"/>
      <c r="AN271" s="56" t="s">
        <v>75</v>
      </c>
      <c r="AO271" s="56" t="s">
        <v>2</v>
      </c>
      <c r="AP271" s="60">
        <v>-73.22</v>
      </c>
      <c r="AQ271" s="60">
        <v>-73.22</v>
      </c>
      <c r="AR271" s="58">
        <v>0</v>
      </c>
      <c r="AS271" s="58">
        <v>1</v>
      </c>
      <c r="AT271" s="60">
        <v>25105.85</v>
      </c>
      <c r="AU271" s="60">
        <v>8989.02</v>
      </c>
      <c r="AV271" s="60">
        <v>-55.88</v>
      </c>
      <c r="AW271" s="60">
        <v>23510.66</v>
      </c>
      <c r="AX271" s="60">
        <v>7550.76</v>
      </c>
      <c r="AY271" s="60">
        <v>8392.61</v>
      </c>
      <c r="AZ271" s="60">
        <v>85607.39</v>
      </c>
      <c r="BA271" s="60">
        <v>14028.9</v>
      </c>
      <c r="BB271" s="60">
        <v>16090.36</v>
      </c>
      <c r="BC271" s="60">
        <v>16329.53</v>
      </c>
      <c r="BD271" s="60">
        <v>102888.98</v>
      </c>
      <c r="BE271" s="60">
        <v>25105.85</v>
      </c>
      <c r="BF271" s="60">
        <v>8989.02</v>
      </c>
      <c r="BG271" s="60">
        <v>0</v>
      </c>
      <c r="BH271" s="60">
        <v>0</v>
      </c>
      <c r="BI271" s="60">
        <v>308494.06</v>
      </c>
      <c r="BJ271" s="61">
        <v>501</v>
      </c>
      <c r="BK271" s="2" t="s">
        <v>2241</v>
      </c>
    </row>
    <row r="272" spans="1:63" s="1" customFormat="1" ht="23.25" x14ac:dyDescent="0.25">
      <c r="A272" s="56" t="s">
        <v>127</v>
      </c>
      <c r="B272" s="56" t="s">
        <v>104</v>
      </c>
      <c r="C272" s="56" t="s">
        <v>128</v>
      </c>
      <c r="D272"/>
      <c r="E272"/>
      <c r="F272"/>
      <c r="G272" s="56" t="s">
        <v>129</v>
      </c>
      <c r="H272" s="56" t="s">
        <v>130</v>
      </c>
      <c r="I272" s="56" t="s">
        <v>757</v>
      </c>
      <c r="J272"/>
      <c r="K272" s="56" t="s">
        <v>70</v>
      </c>
      <c r="L272" s="56" t="s">
        <v>131</v>
      </c>
      <c r="M272"/>
      <c r="N272"/>
      <c r="O272" s="56" t="s">
        <v>132</v>
      </c>
      <c r="P272"/>
      <c r="Q272" s="56" t="s">
        <v>759</v>
      </c>
      <c r="R272"/>
      <c r="S272"/>
      <c r="T272" s="56" t="s">
        <v>2334</v>
      </c>
      <c r="U272" s="56" t="s">
        <v>2334</v>
      </c>
      <c r="V272" s="56" t="s">
        <v>2335</v>
      </c>
      <c r="W272" s="58">
        <v>47638</v>
      </c>
      <c r="X272" s="59" t="s">
        <v>2336</v>
      </c>
      <c r="Y272" s="56" t="s">
        <v>837</v>
      </c>
      <c r="Z272" s="56" t="s">
        <v>838</v>
      </c>
      <c r="AA272" s="56" t="s">
        <v>76</v>
      </c>
      <c r="AB272" s="56" t="s">
        <v>77</v>
      </c>
      <c r="AC272" s="56" t="s">
        <v>78</v>
      </c>
      <c r="AD272"/>
      <c r="AE272" s="56" t="s">
        <v>171</v>
      </c>
      <c r="AF272" s="56" t="s">
        <v>96</v>
      </c>
      <c r="AG272" s="56" t="s">
        <v>73</v>
      </c>
      <c r="AH272" s="56" t="s">
        <v>172</v>
      </c>
      <c r="AI272" s="56" t="s">
        <v>74</v>
      </c>
      <c r="AJ272" s="56" t="s">
        <v>79</v>
      </c>
      <c r="AK272" s="56" t="s">
        <v>170</v>
      </c>
      <c r="AL272" s="56" t="s">
        <v>170</v>
      </c>
      <c r="AM272"/>
      <c r="AN272" s="56" t="s">
        <v>75</v>
      </c>
      <c r="AO272" s="56" t="s">
        <v>3</v>
      </c>
      <c r="AP272" s="60">
        <v>447</v>
      </c>
      <c r="AQ272" s="60">
        <v>0</v>
      </c>
      <c r="AR272" s="58">
        <v>1</v>
      </c>
      <c r="AS272" s="58">
        <v>0</v>
      </c>
      <c r="AT272" s="60">
        <v>25105.85</v>
      </c>
      <c r="AU272" s="60">
        <v>8989.02</v>
      </c>
      <c r="AV272" s="60">
        <v>447</v>
      </c>
      <c r="AW272" s="60">
        <v>23510.66</v>
      </c>
      <c r="AX272" s="60">
        <v>7550.76</v>
      </c>
      <c r="AY272" s="60">
        <v>8392.61</v>
      </c>
      <c r="AZ272" s="60">
        <v>85607.39</v>
      </c>
      <c r="BA272" s="60">
        <v>14028.9</v>
      </c>
      <c r="BB272" s="60">
        <v>16090.36</v>
      </c>
      <c r="BC272" s="60">
        <v>16329.53</v>
      </c>
      <c r="BD272" s="60">
        <v>102888.98</v>
      </c>
      <c r="BE272" s="60">
        <v>25105.85</v>
      </c>
      <c r="BF272" s="60">
        <v>8989.02</v>
      </c>
      <c r="BG272" s="60">
        <v>0</v>
      </c>
      <c r="BH272" s="60">
        <v>0</v>
      </c>
      <c r="BI272" s="60">
        <v>308494.06</v>
      </c>
      <c r="BJ272" s="61">
        <v>501</v>
      </c>
      <c r="BK272" s="2" t="s">
        <v>2241</v>
      </c>
    </row>
    <row r="273" spans="1:63" s="1" customFormat="1" ht="15" x14ac:dyDescent="0.25">
      <c r="A273" s="56" t="s">
        <v>127</v>
      </c>
      <c r="B273" s="56" t="s">
        <v>104</v>
      </c>
      <c r="C273" s="56" t="s">
        <v>128</v>
      </c>
      <c r="D273"/>
      <c r="E273"/>
      <c r="F273"/>
      <c r="G273" s="56" t="s">
        <v>129</v>
      </c>
      <c r="H273" s="56" t="s">
        <v>130</v>
      </c>
      <c r="I273" s="56" t="s">
        <v>757</v>
      </c>
      <c r="J273"/>
      <c r="K273" s="56" t="s">
        <v>70</v>
      </c>
      <c r="L273" s="56" t="s">
        <v>131</v>
      </c>
      <c r="M273"/>
      <c r="N273"/>
      <c r="O273" s="56" t="s">
        <v>132</v>
      </c>
      <c r="P273"/>
      <c r="Q273" s="56" t="s">
        <v>759</v>
      </c>
      <c r="R273"/>
      <c r="S273"/>
      <c r="T273" s="56" t="s">
        <v>2337</v>
      </c>
      <c r="U273" s="56" t="s">
        <v>2334</v>
      </c>
      <c r="V273" s="56" t="s">
        <v>2338</v>
      </c>
      <c r="W273" s="58">
        <v>53023</v>
      </c>
      <c r="X273" s="59" t="s">
        <v>2339</v>
      </c>
      <c r="Y273" s="56" t="s">
        <v>149</v>
      </c>
      <c r="Z273" s="56" t="s">
        <v>150</v>
      </c>
      <c r="AA273" s="56" t="s">
        <v>151</v>
      </c>
      <c r="AB273" s="56" t="s">
        <v>152</v>
      </c>
      <c r="AC273" s="56" t="s">
        <v>153</v>
      </c>
      <c r="AD273"/>
      <c r="AE273" s="56" t="s">
        <v>154</v>
      </c>
      <c r="AF273" s="56" t="s">
        <v>155</v>
      </c>
      <c r="AG273" s="56" t="s">
        <v>156</v>
      </c>
      <c r="AH273" s="56" t="s">
        <v>157</v>
      </c>
      <c r="AI273" s="56" t="s">
        <v>74</v>
      </c>
      <c r="AJ273" s="56" t="s">
        <v>158</v>
      </c>
      <c r="AK273" s="56" t="s">
        <v>159</v>
      </c>
      <c r="AL273" s="56" t="s">
        <v>159</v>
      </c>
      <c r="AM273"/>
      <c r="AN273" s="56" t="s">
        <v>75</v>
      </c>
      <c r="AO273" s="56" t="s">
        <v>3</v>
      </c>
      <c r="AP273" s="60">
        <v>88.71</v>
      </c>
      <c r="AQ273" s="60">
        <v>0</v>
      </c>
      <c r="AR273" s="58">
        <v>1</v>
      </c>
      <c r="AS273" s="58">
        <v>0</v>
      </c>
      <c r="AT273" s="60">
        <v>8989.02</v>
      </c>
      <c r="AU273" s="60">
        <v>14028.24</v>
      </c>
      <c r="AV273" s="60">
        <v>88.71</v>
      </c>
      <c r="AW273" s="60">
        <v>23510.66</v>
      </c>
      <c r="AX273" s="60">
        <v>7550.76</v>
      </c>
      <c r="AY273" s="60">
        <v>8392.61</v>
      </c>
      <c r="AZ273" s="60">
        <v>85607.39</v>
      </c>
      <c r="BA273" s="60">
        <v>14028.9</v>
      </c>
      <c r="BB273" s="60">
        <v>16090.36</v>
      </c>
      <c r="BC273" s="60">
        <v>16329.53</v>
      </c>
      <c r="BD273" s="60">
        <v>102888.98</v>
      </c>
      <c r="BE273" s="60">
        <v>25105.85</v>
      </c>
      <c r="BF273" s="60">
        <v>8989.02</v>
      </c>
      <c r="BG273" s="60">
        <v>14028.24</v>
      </c>
      <c r="BH273" s="60">
        <v>0</v>
      </c>
      <c r="BI273" s="60">
        <v>322522.3</v>
      </c>
      <c r="BJ273" s="61">
        <v>547</v>
      </c>
      <c r="BK273" s="2" t="s">
        <v>2340</v>
      </c>
    </row>
    <row r="274" spans="1:63" s="1" customFormat="1" ht="15" x14ac:dyDescent="0.25">
      <c r="A274" s="56" t="s">
        <v>127</v>
      </c>
      <c r="B274" s="56" t="s">
        <v>104</v>
      </c>
      <c r="C274" s="56" t="s">
        <v>128</v>
      </c>
      <c r="D274"/>
      <c r="E274"/>
      <c r="F274"/>
      <c r="G274" s="56" t="s">
        <v>129</v>
      </c>
      <c r="H274" s="56" t="s">
        <v>130</v>
      </c>
      <c r="I274" s="56" t="s">
        <v>757</v>
      </c>
      <c r="J274"/>
      <c r="K274" s="56" t="s">
        <v>70</v>
      </c>
      <c r="L274" s="56" t="s">
        <v>131</v>
      </c>
      <c r="M274"/>
      <c r="N274"/>
      <c r="O274" s="56" t="s">
        <v>132</v>
      </c>
      <c r="P274"/>
      <c r="Q274" s="56" t="s">
        <v>759</v>
      </c>
      <c r="R274"/>
      <c r="S274"/>
      <c r="T274" s="56" t="s">
        <v>2337</v>
      </c>
      <c r="U274" s="56" t="s">
        <v>2334</v>
      </c>
      <c r="V274" s="56" t="s">
        <v>2341</v>
      </c>
      <c r="W274" s="58">
        <v>49351</v>
      </c>
      <c r="X274" s="59" t="s">
        <v>2342</v>
      </c>
      <c r="Y274" s="56" t="s">
        <v>837</v>
      </c>
      <c r="Z274" s="56" t="s">
        <v>838</v>
      </c>
      <c r="AA274" s="56" t="s">
        <v>76</v>
      </c>
      <c r="AB274" s="56" t="s">
        <v>77</v>
      </c>
      <c r="AC274" s="56" t="s">
        <v>78</v>
      </c>
      <c r="AD274"/>
      <c r="AE274" s="56" t="s">
        <v>171</v>
      </c>
      <c r="AF274" s="56" t="s">
        <v>96</v>
      </c>
      <c r="AG274" s="56" t="s">
        <v>73</v>
      </c>
      <c r="AH274" s="56" t="s">
        <v>172</v>
      </c>
      <c r="AI274" s="56" t="s">
        <v>74</v>
      </c>
      <c r="AJ274" s="56" t="s">
        <v>79</v>
      </c>
      <c r="AK274" s="56" t="s">
        <v>170</v>
      </c>
      <c r="AL274" s="56" t="s">
        <v>170</v>
      </c>
      <c r="AM274"/>
      <c r="AN274" s="56" t="s">
        <v>75</v>
      </c>
      <c r="AO274" s="56" t="s">
        <v>3</v>
      </c>
      <c r="AP274" s="60">
        <v>35</v>
      </c>
      <c r="AQ274" s="60">
        <v>0</v>
      </c>
      <c r="AR274" s="58">
        <v>1</v>
      </c>
      <c r="AS274" s="58">
        <v>0</v>
      </c>
      <c r="AT274" s="60">
        <v>8989.02</v>
      </c>
      <c r="AU274" s="60">
        <v>14028.24</v>
      </c>
      <c r="AV274" s="60">
        <v>35</v>
      </c>
      <c r="AW274" s="60">
        <v>23510.66</v>
      </c>
      <c r="AX274" s="60">
        <v>7550.76</v>
      </c>
      <c r="AY274" s="60">
        <v>8392.61</v>
      </c>
      <c r="AZ274" s="60">
        <v>85607.39</v>
      </c>
      <c r="BA274" s="60">
        <v>14028.9</v>
      </c>
      <c r="BB274" s="60">
        <v>16090.36</v>
      </c>
      <c r="BC274" s="60">
        <v>16329.53</v>
      </c>
      <c r="BD274" s="60">
        <v>102888.98</v>
      </c>
      <c r="BE274" s="60">
        <v>25105.85</v>
      </c>
      <c r="BF274" s="60">
        <v>8989.02</v>
      </c>
      <c r="BG274" s="60">
        <v>14028.24</v>
      </c>
      <c r="BH274" s="60">
        <v>0</v>
      </c>
      <c r="BI274" s="60">
        <v>322522.3</v>
      </c>
      <c r="BJ274" s="61">
        <v>547</v>
      </c>
      <c r="BK274" s="2" t="s">
        <v>2340</v>
      </c>
    </row>
    <row r="275" spans="1:63" s="1" customFormat="1" ht="15" x14ac:dyDescent="0.25">
      <c r="A275" s="56" t="s">
        <v>127</v>
      </c>
      <c r="B275" s="56" t="s">
        <v>104</v>
      </c>
      <c r="C275" s="56" t="s">
        <v>128</v>
      </c>
      <c r="D275"/>
      <c r="E275"/>
      <c r="F275"/>
      <c r="G275" s="56" t="s">
        <v>129</v>
      </c>
      <c r="H275" s="56" t="s">
        <v>130</v>
      </c>
      <c r="I275" s="56" t="s">
        <v>757</v>
      </c>
      <c r="J275"/>
      <c r="K275" s="56" t="s">
        <v>70</v>
      </c>
      <c r="L275" s="56" t="s">
        <v>131</v>
      </c>
      <c r="M275"/>
      <c r="N275"/>
      <c r="O275" s="56" t="s">
        <v>132</v>
      </c>
      <c r="P275"/>
      <c r="Q275" s="56" t="s">
        <v>758</v>
      </c>
      <c r="R275"/>
      <c r="S275"/>
      <c r="T275" s="56" t="s">
        <v>2343</v>
      </c>
      <c r="U275" s="56" t="s">
        <v>2337</v>
      </c>
      <c r="V275" s="56" t="s">
        <v>2344</v>
      </c>
      <c r="W275" s="58">
        <v>39629</v>
      </c>
      <c r="X275" s="59" t="s">
        <v>2345</v>
      </c>
      <c r="Y275" s="56" t="s">
        <v>775</v>
      </c>
      <c r="Z275" s="56" t="s">
        <v>776</v>
      </c>
      <c r="AA275" s="56" t="s">
        <v>76</v>
      </c>
      <c r="AB275" s="56" t="s">
        <v>124</v>
      </c>
      <c r="AC275" s="56" t="s">
        <v>125</v>
      </c>
      <c r="AD275"/>
      <c r="AE275" s="56" t="s">
        <v>777</v>
      </c>
      <c r="AF275" s="56" t="s">
        <v>760</v>
      </c>
      <c r="AG275" s="56" t="s">
        <v>761</v>
      </c>
      <c r="AH275" s="56" t="s">
        <v>778</v>
      </c>
      <c r="AI275" s="56" t="s">
        <v>81</v>
      </c>
      <c r="AJ275" s="56" t="s">
        <v>79</v>
      </c>
      <c r="AK275" s="56" t="s">
        <v>170</v>
      </c>
      <c r="AL275" s="56" t="s">
        <v>170</v>
      </c>
      <c r="AM275"/>
      <c r="AN275" s="56" t="s">
        <v>75</v>
      </c>
      <c r="AO275" s="56" t="s">
        <v>2</v>
      </c>
      <c r="AP275" s="60">
        <v>17.440000000000001</v>
      </c>
      <c r="AQ275" s="60">
        <v>0</v>
      </c>
      <c r="AR275" s="58">
        <v>1</v>
      </c>
      <c r="AS275" s="58">
        <v>0</v>
      </c>
      <c r="AT275" s="60">
        <v>8989.02</v>
      </c>
      <c r="AU275" s="60">
        <v>14028.24</v>
      </c>
      <c r="AV275" s="60">
        <v>12.99</v>
      </c>
      <c r="AW275" s="60">
        <v>23510.66</v>
      </c>
      <c r="AX275" s="60">
        <v>7550.76</v>
      </c>
      <c r="AY275" s="60">
        <v>8392.61</v>
      </c>
      <c r="AZ275" s="60">
        <v>85607.39</v>
      </c>
      <c r="BA275" s="60">
        <v>14028.9</v>
      </c>
      <c r="BB275" s="60">
        <v>16090.36</v>
      </c>
      <c r="BC275" s="60">
        <v>16329.53</v>
      </c>
      <c r="BD275" s="60">
        <v>102888.98</v>
      </c>
      <c r="BE275" s="60">
        <v>25105.85</v>
      </c>
      <c r="BF275" s="60">
        <v>8989.02</v>
      </c>
      <c r="BG275" s="60">
        <v>14028.24</v>
      </c>
      <c r="BH275" s="60">
        <v>0</v>
      </c>
      <c r="BI275" s="60">
        <v>322522.3</v>
      </c>
      <c r="BJ275" s="61">
        <v>547</v>
      </c>
      <c r="BK275" s="2" t="s">
        <v>2340</v>
      </c>
    </row>
    <row r="276" spans="1:63" s="1" customFormat="1" ht="15" x14ac:dyDescent="0.25">
      <c r="A276" s="56" t="s">
        <v>127</v>
      </c>
      <c r="B276" s="56" t="s">
        <v>104</v>
      </c>
      <c r="C276" s="56" t="s">
        <v>128</v>
      </c>
      <c r="D276"/>
      <c r="E276"/>
      <c r="F276"/>
      <c r="G276" s="56" t="s">
        <v>129</v>
      </c>
      <c r="H276" s="56" t="s">
        <v>130</v>
      </c>
      <c r="I276" s="56" t="s">
        <v>757</v>
      </c>
      <c r="J276"/>
      <c r="K276" s="56" t="s">
        <v>70</v>
      </c>
      <c r="L276" s="56" t="s">
        <v>131</v>
      </c>
      <c r="M276"/>
      <c r="N276"/>
      <c r="O276" s="56" t="s">
        <v>132</v>
      </c>
      <c r="P276"/>
      <c r="Q276" s="56" t="s">
        <v>759</v>
      </c>
      <c r="R276"/>
      <c r="S276"/>
      <c r="T276" s="56" t="s">
        <v>2343</v>
      </c>
      <c r="U276" s="56" t="s">
        <v>2337</v>
      </c>
      <c r="V276" s="56" t="s">
        <v>2346</v>
      </c>
      <c r="W276" s="58">
        <v>39690</v>
      </c>
      <c r="X276" s="59" t="s">
        <v>2347</v>
      </c>
      <c r="Y276" s="56" t="s">
        <v>837</v>
      </c>
      <c r="Z276" s="56" t="s">
        <v>838</v>
      </c>
      <c r="AA276" s="56" t="s">
        <v>76</v>
      </c>
      <c r="AB276" s="56" t="s">
        <v>77</v>
      </c>
      <c r="AC276" s="56" t="s">
        <v>78</v>
      </c>
      <c r="AD276"/>
      <c r="AE276" s="56" t="s">
        <v>171</v>
      </c>
      <c r="AF276" s="56" t="s">
        <v>96</v>
      </c>
      <c r="AG276" s="56" t="s">
        <v>73</v>
      </c>
      <c r="AH276" s="56" t="s">
        <v>172</v>
      </c>
      <c r="AI276" s="56" t="s">
        <v>74</v>
      </c>
      <c r="AJ276" s="56" t="s">
        <v>79</v>
      </c>
      <c r="AK276" s="56" t="s">
        <v>170</v>
      </c>
      <c r="AL276" s="56" t="s">
        <v>170</v>
      </c>
      <c r="AM276"/>
      <c r="AN276" s="56" t="s">
        <v>75</v>
      </c>
      <c r="AO276" s="56" t="s">
        <v>3</v>
      </c>
      <c r="AP276" s="60">
        <v>111.83</v>
      </c>
      <c r="AQ276" s="60">
        <v>0</v>
      </c>
      <c r="AR276" s="58">
        <v>1</v>
      </c>
      <c r="AS276" s="58">
        <v>0</v>
      </c>
      <c r="AT276" s="60">
        <v>8989.02</v>
      </c>
      <c r="AU276" s="60">
        <v>14028.24</v>
      </c>
      <c r="AV276" s="60">
        <v>111.83</v>
      </c>
      <c r="AW276" s="60">
        <v>23510.66</v>
      </c>
      <c r="AX276" s="60">
        <v>7550.76</v>
      </c>
      <c r="AY276" s="60">
        <v>8392.61</v>
      </c>
      <c r="AZ276" s="60">
        <v>85607.39</v>
      </c>
      <c r="BA276" s="60">
        <v>14028.9</v>
      </c>
      <c r="BB276" s="60">
        <v>16090.36</v>
      </c>
      <c r="BC276" s="60">
        <v>16329.53</v>
      </c>
      <c r="BD276" s="60">
        <v>102888.98</v>
      </c>
      <c r="BE276" s="60">
        <v>25105.85</v>
      </c>
      <c r="BF276" s="60">
        <v>8989.02</v>
      </c>
      <c r="BG276" s="60">
        <v>14028.24</v>
      </c>
      <c r="BH276" s="60">
        <v>0</v>
      </c>
      <c r="BI276" s="60">
        <v>322522.3</v>
      </c>
      <c r="BJ276" s="61">
        <v>547</v>
      </c>
      <c r="BK276" s="2" t="s">
        <v>2340</v>
      </c>
    </row>
    <row r="277" spans="1:63" s="1" customFormat="1" ht="23.25" x14ac:dyDescent="0.25">
      <c r="A277" s="56" t="s">
        <v>127</v>
      </c>
      <c r="B277" s="56" t="s">
        <v>104</v>
      </c>
      <c r="C277" s="56" t="s">
        <v>128</v>
      </c>
      <c r="D277"/>
      <c r="E277"/>
      <c r="F277"/>
      <c r="G277" s="56" t="s">
        <v>129</v>
      </c>
      <c r="H277" s="56" t="s">
        <v>130</v>
      </c>
      <c r="I277" s="56" t="s">
        <v>757</v>
      </c>
      <c r="J277"/>
      <c r="K277" s="56" t="s">
        <v>70</v>
      </c>
      <c r="L277" s="56" t="s">
        <v>131</v>
      </c>
      <c r="M277"/>
      <c r="N277"/>
      <c r="O277" s="56" t="s">
        <v>132</v>
      </c>
      <c r="P277"/>
      <c r="Q277" s="56" t="s">
        <v>759</v>
      </c>
      <c r="R277"/>
      <c r="S277"/>
      <c r="T277" s="56" t="s">
        <v>2241</v>
      </c>
      <c r="U277" s="56" t="s">
        <v>2337</v>
      </c>
      <c r="V277" s="56" t="s">
        <v>826</v>
      </c>
      <c r="W277" s="58">
        <v>18093</v>
      </c>
      <c r="X277" s="59" t="s">
        <v>2348</v>
      </c>
      <c r="Y277" s="56" t="s">
        <v>827</v>
      </c>
      <c r="Z277" s="56" t="s">
        <v>828</v>
      </c>
      <c r="AA277" s="56" t="s">
        <v>142</v>
      </c>
      <c r="AB277" s="56" t="s">
        <v>143</v>
      </c>
      <c r="AC277" s="56" t="s">
        <v>144</v>
      </c>
      <c r="AD277"/>
      <c r="AE277" s="56" t="s">
        <v>829</v>
      </c>
      <c r="AF277" s="56" t="s">
        <v>779</v>
      </c>
      <c r="AG277" s="56" t="s">
        <v>73</v>
      </c>
      <c r="AH277" s="56" t="s">
        <v>830</v>
      </c>
      <c r="AI277" s="56" t="s">
        <v>74</v>
      </c>
      <c r="AJ277" s="56" t="s">
        <v>147</v>
      </c>
      <c r="AK277" s="56" t="s">
        <v>831</v>
      </c>
      <c r="AL277" s="56" t="s">
        <v>831</v>
      </c>
      <c r="AM277"/>
      <c r="AN277" s="56" t="s">
        <v>75</v>
      </c>
      <c r="AO277" s="56" t="s">
        <v>3</v>
      </c>
      <c r="AP277" s="60">
        <v>20</v>
      </c>
      <c r="AQ277" s="60">
        <v>0</v>
      </c>
      <c r="AR277" s="58">
        <v>1</v>
      </c>
      <c r="AS277" s="58">
        <v>0</v>
      </c>
      <c r="AT277" s="60">
        <v>8989.02</v>
      </c>
      <c r="AU277" s="60">
        <v>14028.24</v>
      </c>
      <c r="AV277" s="60">
        <v>20</v>
      </c>
      <c r="AW277" s="60">
        <v>23510.66</v>
      </c>
      <c r="AX277" s="60">
        <v>7550.76</v>
      </c>
      <c r="AY277" s="60">
        <v>8392.61</v>
      </c>
      <c r="AZ277" s="60">
        <v>85607.39</v>
      </c>
      <c r="BA277" s="60">
        <v>14028.9</v>
      </c>
      <c r="BB277" s="60">
        <v>16090.36</v>
      </c>
      <c r="BC277" s="60">
        <v>16329.53</v>
      </c>
      <c r="BD277" s="60">
        <v>102888.98</v>
      </c>
      <c r="BE277" s="60">
        <v>25105.85</v>
      </c>
      <c r="BF277" s="60">
        <v>8989.02</v>
      </c>
      <c r="BG277" s="60">
        <v>14028.24</v>
      </c>
      <c r="BH277" s="60">
        <v>0</v>
      </c>
      <c r="BI277" s="60">
        <v>322522.3</v>
      </c>
      <c r="BJ277" s="61">
        <v>547</v>
      </c>
      <c r="BK277" s="2" t="s">
        <v>2340</v>
      </c>
    </row>
    <row r="278" spans="1:63" s="1" customFormat="1" ht="15" x14ac:dyDescent="0.25">
      <c r="A278" s="56" t="s">
        <v>127</v>
      </c>
      <c r="B278" s="56" t="s">
        <v>104</v>
      </c>
      <c r="C278" s="56" t="s">
        <v>128</v>
      </c>
      <c r="D278"/>
      <c r="E278"/>
      <c r="F278"/>
      <c r="G278" s="56" t="s">
        <v>129</v>
      </c>
      <c r="H278" s="56" t="s">
        <v>130</v>
      </c>
      <c r="I278" s="56" t="s">
        <v>757</v>
      </c>
      <c r="J278"/>
      <c r="K278" s="56" t="s">
        <v>70</v>
      </c>
      <c r="L278" s="56" t="s">
        <v>131</v>
      </c>
      <c r="M278"/>
      <c r="N278"/>
      <c r="O278" s="56" t="s">
        <v>132</v>
      </c>
      <c r="P278"/>
      <c r="Q278" s="56" t="s">
        <v>758</v>
      </c>
      <c r="R278"/>
      <c r="S278"/>
      <c r="T278" s="56" t="s">
        <v>2349</v>
      </c>
      <c r="U278" s="56" t="s">
        <v>2350</v>
      </c>
      <c r="V278" s="56" t="s">
        <v>2351</v>
      </c>
      <c r="W278" s="58">
        <v>35946</v>
      </c>
      <c r="X278" s="59" t="s">
        <v>2352</v>
      </c>
      <c r="Y278" s="56" t="s">
        <v>1570</v>
      </c>
      <c r="Z278" s="56" t="s">
        <v>2353</v>
      </c>
      <c r="AA278" s="56" t="s">
        <v>119</v>
      </c>
      <c r="AB278" s="56" t="s">
        <v>1150</v>
      </c>
      <c r="AC278" s="56" t="s">
        <v>200</v>
      </c>
      <c r="AD278"/>
      <c r="AE278" s="56" t="s">
        <v>1151</v>
      </c>
      <c r="AF278" s="56" t="s">
        <v>1152</v>
      </c>
      <c r="AG278" s="56" t="s">
        <v>123</v>
      </c>
      <c r="AH278" s="56" t="s">
        <v>1153</v>
      </c>
      <c r="AI278" s="56" t="s">
        <v>81</v>
      </c>
      <c r="AJ278" s="56" t="s">
        <v>177</v>
      </c>
      <c r="AK278" s="56" t="s">
        <v>1154</v>
      </c>
      <c r="AL278" s="56" t="s">
        <v>1154</v>
      </c>
      <c r="AM278"/>
      <c r="AN278" s="56" t="s">
        <v>75</v>
      </c>
      <c r="AO278" s="56" t="s">
        <v>2</v>
      </c>
      <c r="AP278" s="60">
        <v>17.829999999999998</v>
      </c>
      <c r="AQ278" s="60">
        <v>0</v>
      </c>
      <c r="AR278" s="58">
        <v>1</v>
      </c>
      <c r="AS278" s="58">
        <v>0</v>
      </c>
      <c r="AT278" s="60">
        <v>8989.02</v>
      </c>
      <c r="AU278" s="60">
        <v>14028.24</v>
      </c>
      <c r="AV278" s="60">
        <v>13.25</v>
      </c>
      <c r="AW278" s="60">
        <v>23510.66</v>
      </c>
      <c r="AX278" s="60">
        <v>7550.76</v>
      </c>
      <c r="AY278" s="60">
        <v>8392.61</v>
      </c>
      <c r="AZ278" s="60">
        <v>85607.39</v>
      </c>
      <c r="BA278" s="60">
        <v>14028.9</v>
      </c>
      <c r="BB278" s="60">
        <v>16090.36</v>
      </c>
      <c r="BC278" s="60">
        <v>16329.53</v>
      </c>
      <c r="BD278" s="60">
        <v>102888.98</v>
      </c>
      <c r="BE278" s="60">
        <v>25105.85</v>
      </c>
      <c r="BF278" s="60">
        <v>8989.02</v>
      </c>
      <c r="BG278" s="60">
        <v>14028.24</v>
      </c>
      <c r="BH278" s="60">
        <v>0</v>
      </c>
      <c r="BI278" s="60">
        <v>322522.3</v>
      </c>
      <c r="BJ278" s="61">
        <v>547</v>
      </c>
      <c r="BK278" s="2" t="s">
        <v>2340</v>
      </c>
    </row>
    <row r="279" spans="1:63" s="1" customFormat="1" ht="15" x14ac:dyDescent="0.25">
      <c r="A279" s="56" t="s">
        <v>127</v>
      </c>
      <c r="B279" s="56" t="s">
        <v>104</v>
      </c>
      <c r="C279" s="56" t="s">
        <v>128</v>
      </c>
      <c r="D279"/>
      <c r="E279"/>
      <c r="F279"/>
      <c r="G279" s="56" t="s">
        <v>129</v>
      </c>
      <c r="H279" s="56" t="s">
        <v>130</v>
      </c>
      <c r="I279" s="56" t="s">
        <v>757</v>
      </c>
      <c r="J279"/>
      <c r="K279" s="56" t="s">
        <v>70</v>
      </c>
      <c r="L279" s="56" t="s">
        <v>131</v>
      </c>
      <c r="M279"/>
      <c r="N279"/>
      <c r="O279" s="56" t="s">
        <v>132</v>
      </c>
      <c r="P279"/>
      <c r="Q279" s="56" t="s">
        <v>758</v>
      </c>
      <c r="R279"/>
      <c r="S279"/>
      <c r="T279" s="56" t="s">
        <v>2349</v>
      </c>
      <c r="U279" s="56" t="s">
        <v>2349</v>
      </c>
      <c r="V279" s="56" t="s">
        <v>2354</v>
      </c>
      <c r="W279" s="58">
        <v>41129</v>
      </c>
      <c r="X279" s="59" t="s">
        <v>2355</v>
      </c>
      <c r="Y279" s="56" t="s">
        <v>842</v>
      </c>
      <c r="Z279" s="56" t="s">
        <v>843</v>
      </c>
      <c r="AA279" s="56" t="s">
        <v>76</v>
      </c>
      <c r="AB279" s="56" t="s">
        <v>102</v>
      </c>
      <c r="AC279" s="56" t="s">
        <v>103</v>
      </c>
      <c r="AD279"/>
      <c r="AE279" s="56" t="s">
        <v>777</v>
      </c>
      <c r="AF279" s="56" t="s">
        <v>760</v>
      </c>
      <c r="AG279" s="56" t="s">
        <v>761</v>
      </c>
      <c r="AH279" s="56" t="s">
        <v>844</v>
      </c>
      <c r="AI279" s="56" t="s">
        <v>81</v>
      </c>
      <c r="AJ279" s="56" t="s">
        <v>79</v>
      </c>
      <c r="AK279" s="56" t="s">
        <v>170</v>
      </c>
      <c r="AL279" s="56" t="s">
        <v>170</v>
      </c>
      <c r="AM279"/>
      <c r="AN279" s="56" t="s">
        <v>75</v>
      </c>
      <c r="AO279" s="56" t="s">
        <v>2</v>
      </c>
      <c r="AP279" s="60">
        <v>225.59</v>
      </c>
      <c r="AQ279" s="60">
        <v>0</v>
      </c>
      <c r="AR279" s="58">
        <v>1</v>
      </c>
      <c r="AS279" s="58">
        <v>0</v>
      </c>
      <c r="AT279" s="60">
        <v>8989.02</v>
      </c>
      <c r="AU279" s="60">
        <v>14028.24</v>
      </c>
      <c r="AV279" s="60">
        <v>167.56</v>
      </c>
      <c r="AW279" s="60">
        <v>23510.66</v>
      </c>
      <c r="AX279" s="60">
        <v>7550.76</v>
      </c>
      <c r="AY279" s="60">
        <v>8392.61</v>
      </c>
      <c r="AZ279" s="60">
        <v>85607.39</v>
      </c>
      <c r="BA279" s="60">
        <v>14028.9</v>
      </c>
      <c r="BB279" s="60">
        <v>16090.36</v>
      </c>
      <c r="BC279" s="60">
        <v>16329.53</v>
      </c>
      <c r="BD279" s="60">
        <v>102888.98</v>
      </c>
      <c r="BE279" s="60">
        <v>25105.85</v>
      </c>
      <c r="BF279" s="60">
        <v>8989.02</v>
      </c>
      <c r="BG279" s="60">
        <v>14028.24</v>
      </c>
      <c r="BH279" s="60">
        <v>0</v>
      </c>
      <c r="BI279" s="60">
        <v>322522.3</v>
      </c>
      <c r="BJ279" s="61">
        <v>547</v>
      </c>
      <c r="BK279" s="2" t="s">
        <v>2340</v>
      </c>
    </row>
    <row r="280" spans="1:63" s="1" customFormat="1" ht="15" x14ac:dyDescent="0.25">
      <c r="A280" s="56" t="s">
        <v>127</v>
      </c>
      <c r="B280" s="56" t="s">
        <v>104</v>
      </c>
      <c r="C280" s="56" t="s">
        <v>128</v>
      </c>
      <c r="D280"/>
      <c r="E280"/>
      <c r="F280"/>
      <c r="G280" s="56" t="s">
        <v>129</v>
      </c>
      <c r="H280" s="56" t="s">
        <v>130</v>
      </c>
      <c r="I280" s="56" t="s">
        <v>757</v>
      </c>
      <c r="J280"/>
      <c r="K280" s="56" t="s">
        <v>70</v>
      </c>
      <c r="L280" s="56" t="s">
        <v>131</v>
      </c>
      <c r="M280"/>
      <c r="N280"/>
      <c r="O280" s="56" t="s">
        <v>132</v>
      </c>
      <c r="P280"/>
      <c r="Q280" s="56" t="s">
        <v>759</v>
      </c>
      <c r="R280"/>
      <c r="S280"/>
      <c r="T280" s="56" t="s">
        <v>2356</v>
      </c>
      <c r="U280" s="56" t="s">
        <v>2357</v>
      </c>
      <c r="V280" s="56" t="s">
        <v>766</v>
      </c>
      <c r="W280" s="58">
        <v>38310</v>
      </c>
      <c r="X280" s="59" t="s">
        <v>2358</v>
      </c>
      <c r="Y280" s="56" t="s">
        <v>767</v>
      </c>
      <c r="Z280" s="56" t="s">
        <v>768</v>
      </c>
      <c r="AA280" s="56" t="s">
        <v>769</v>
      </c>
      <c r="AB280" s="56" t="s">
        <v>770</v>
      </c>
      <c r="AC280" s="56" t="s">
        <v>138</v>
      </c>
      <c r="AD280"/>
      <c r="AE280" s="56" t="s">
        <v>771</v>
      </c>
      <c r="AF280" s="56" t="s">
        <v>114</v>
      </c>
      <c r="AG280" s="56" t="s">
        <v>115</v>
      </c>
      <c r="AH280" s="56" t="s">
        <v>772</v>
      </c>
      <c r="AI280" s="56" t="s">
        <v>74</v>
      </c>
      <c r="AJ280" s="56" t="s">
        <v>79</v>
      </c>
      <c r="AK280" s="56" t="s">
        <v>109</v>
      </c>
      <c r="AL280" s="56" t="s">
        <v>110</v>
      </c>
      <c r="AM280"/>
      <c r="AN280" s="56" t="s">
        <v>75</v>
      </c>
      <c r="AO280" s="56" t="s">
        <v>3</v>
      </c>
      <c r="AP280" s="60">
        <v>57.49</v>
      </c>
      <c r="AQ280" s="60">
        <v>0</v>
      </c>
      <c r="AR280" s="58">
        <v>1</v>
      </c>
      <c r="AS280" s="58">
        <v>0</v>
      </c>
      <c r="AT280" s="60">
        <v>8989.02</v>
      </c>
      <c r="AU280" s="60">
        <v>14028.24</v>
      </c>
      <c r="AV280" s="60">
        <v>57.49</v>
      </c>
      <c r="AW280" s="60">
        <v>23510.66</v>
      </c>
      <c r="AX280" s="60">
        <v>7550.76</v>
      </c>
      <c r="AY280" s="60">
        <v>8392.61</v>
      </c>
      <c r="AZ280" s="60">
        <v>85607.39</v>
      </c>
      <c r="BA280" s="60">
        <v>14028.9</v>
      </c>
      <c r="BB280" s="60">
        <v>16090.36</v>
      </c>
      <c r="BC280" s="60">
        <v>16329.53</v>
      </c>
      <c r="BD280" s="60">
        <v>102888.98</v>
      </c>
      <c r="BE280" s="60">
        <v>25105.85</v>
      </c>
      <c r="BF280" s="60">
        <v>8989.02</v>
      </c>
      <c r="BG280" s="60">
        <v>14028.24</v>
      </c>
      <c r="BH280" s="60">
        <v>0</v>
      </c>
      <c r="BI280" s="60">
        <v>322522.3</v>
      </c>
      <c r="BJ280" s="61">
        <v>547</v>
      </c>
      <c r="BK280" s="2" t="s">
        <v>2340</v>
      </c>
    </row>
    <row r="281" spans="1:63" s="1" customFormat="1" ht="15" x14ac:dyDescent="0.25">
      <c r="A281" s="56" t="s">
        <v>127</v>
      </c>
      <c r="B281" s="56" t="s">
        <v>104</v>
      </c>
      <c r="C281" s="56" t="s">
        <v>128</v>
      </c>
      <c r="D281"/>
      <c r="E281"/>
      <c r="F281"/>
      <c r="G281" s="56" t="s">
        <v>129</v>
      </c>
      <c r="H281" s="56" t="s">
        <v>130</v>
      </c>
      <c r="I281" s="56" t="s">
        <v>757</v>
      </c>
      <c r="J281"/>
      <c r="K281" s="56" t="s">
        <v>70</v>
      </c>
      <c r="L281" s="56" t="s">
        <v>131</v>
      </c>
      <c r="M281"/>
      <c r="N281"/>
      <c r="O281" s="56" t="s">
        <v>132</v>
      </c>
      <c r="P281"/>
      <c r="Q281" s="56" t="s">
        <v>759</v>
      </c>
      <c r="R281"/>
      <c r="S281"/>
      <c r="T281" s="56" t="s">
        <v>2356</v>
      </c>
      <c r="U281" s="56" t="s">
        <v>2357</v>
      </c>
      <c r="V281" s="56" t="s">
        <v>2359</v>
      </c>
      <c r="W281" s="58">
        <v>32433</v>
      </c>
      <c r="X281" s="59" t="s">
        <v>2360</v>
      </c>
      <c r="Y281" s="56" t="s">
        <v>780</v>
      </c>
      <c r="Z281" s="56" t="s">
        <v>781</v>
      </c>
      <c r="AA281" s="56" t="s">
        <v>782</v>
      </c>
      <c r="AB281" s="56" t="s">
        <v>783</v>
      </c>
      <c r="AC281" s="56" t="s">
        <v>184</v>
      </c>
      <c r="AD281"/>
      <c r="AE281" s="56" t="s">
        <v>784</v>
      </c>
      <c r="AF281" s="56" t="s">
        <v>779</v>
      </c>
      <c r="AG281" s="56" t="s">
        <v>73</v>
      </c>
      <c r="AH281" s="56" t="s">
        <v>785</v>
      </c>
      <c r="AI281" s="56" t="s">
        <v>74</v>
      </c>
      <c r="AJ281" s="56" t="s">
        <v>79</v>
      </c>
      <c r="AK281" s="56" t="s">
        <v>786</v>
      </c>
      <c r="AL281" s="56" t="s">
        <v>786</v>
      </c>
      <c r="AM281"/>
      <c r="AN281" s="56" t="s">
        <v>75</v>
      </c>
      <c r="AO281" s="56" t="s">
        <v>3</v>
      </c>
      <c r="AP281" s="60">
        <v>56.5</v>
      </c>
      <c r="AQ281" s="60">
        <v>0</v>
      </c>
      <c r="AR281" s="58">
        <v>1</v>
      </c>
      <c r="AS281" s="58">
        <v>0</v>
      </c>
      <c r="AT281" s="60">
        <v>8989.02</v>
      </c>
      <c r="AU281" s="60">
        <v>14028.24</v>
      </c>
      <c r="AV281" s="60">
        <v>56.5</v>
      </c>
      <c r="AW281" s="60">
        <v>23510.66</v>
      </c>
      <c r="AX281" s="60">
        <v>7550.76</v>
      </c>
      <c r="AY281" s="60">
        <v>8392.61</v>
      </c>
      <c r="AZ281" s="60">
        <v>85607.39</v>
      </c>
      <c r="BA281" s="60">
        <v>14028.9</v>
      </c>
      <c r="BB281" s="60">
        <v>16090.36</v>
      </c>
      <c r="BC281" s="60">
        <v>16329.53</v>
      </c>
      <c r="BD281" s="60">
        <v>102888.98</v>
      </c>
      <c r="BE281" s="60">
        <v>25105.85</v>
      </c>
      <c r="BF281" s="60">
        <v>8989.02</v>
      </c>
      <c r="BG281" s="60">
        <v>14028.24</v>
      </c>
      <c r="BH281" s="60">
        <v>0</v>
      </c>
      <c r="BI281" s="60">
        <v>322522.3</v>
      </c>
      <c r="BJ281" s="61">
        <v>547</v>
      </c>
      <c r="BK281" s="2" t="s">
        <v>2340</v>
      </c>
    </row>
    <row r="282" spans="1:63" s="1" customFormat="1" ht="23.25" x14ac:dyDescent="0.25">
      <c r="A282" s="56" t="s">
        <v>127</v>
      </c>
      <c r="B282" s="56" t="s">
        <v>104</v>
      </c>
      <c r="C282" s="56" t="s">
        <v>128</v>
      </c>
      <c r="D282"/>
      <c r="E282"/>
      <c r="F282"/>
      <c r="G282" s="56" t="s">
        <v>129</v>
      </c>
      <c r="H282" s="56" t="s">
        <v>130</v>
      </c>
      <c r="I282" s="56" t="s">
        <v>757</v>
      </c>
      <c r="J282"/>
      <c r="K282" s="56" t="s">
        <v>70</v>
      </c>
      <c r="L282" s="56" t="s">
        <v>131</v>
      </c>
      <c r="M282"/>
      <c r="N282"/>
      <c r="O282" s="56" t="s">
        <v>132</v>
      </c>
      <c r="P282"/>
      <c r="Q282" s="56" t="s">
        <v>758</v>
      </c>
      <c r="R282"/>
      <c r="S282"/>
      <c r="T282" s="56" t="s">
        <v>2361</v>
      </c>
      <c r="U282" s="56" t="s">
        <v>2362</v>
      </c>
      <c r="V282" s="56" t="s">
        <v>2363</v>
      </c>
      <c r="W282" s="58">
        <v>43483</v>
      </c>
      <c r="X282" s="59" t="s">
        <v>2364</v>
      </c>
      <c r="Y282" s="56" t="s">
        <v>1508</v>
      </c>
      <c r="Z282" s="56" t="s">
        <v>1509</v>
      </c>
      <c r="AA282" s="56" t="s">
        <v>160</v>
      </c>
      <c r="AB282" s="56" t="s">
        <v>1510</v>
      </c>
      <c r="AC282" s="56" t="s">
        <v>161</v>
      </c>
      <c r="AD282"/>
      <c r="AE282" s="56" t="s">
        <v>1511</v>
      </c>
      <c r="AF282" s="56" t="s">
        <v>1512</v>
      </c>
      <c r="AG282" s="56" t="s">
        <v>135</v>
      </c>
      <c r="AH282" s="56" t="s">
        <v>1513</v>
      </c>
      <c r="AI282" s="56" t="s">
        <v>81</v>
      </c>
      <c r="AJ282" s="56" t="s">
        <v>79</v>
      </c>
      <c r="AK282" s="56" t="s">
        <v>109</v>
      </c>
      <c r="AL282" s="56" t="s">
        <v>110</v>
      </c>
      <c r="AM282"/>
      <c r="AN282" s="56" t="s">
        <v>75</v>
      </c>
      <c r="AO282" s="56" t="s">
        <v>2</v>
      </c>
      <c r="AP282" s="60">
        <v>1478.94</v>
      </c>
      <c r="AQ282" s="60">
        <v>0</v>
      </c>
      <c r="AR282" s="58">
        <v>1</v>
      </c>
      <c r="AS282" s="58">
        <v>0</v>
      </c>
      <c r="AT282" s="60">
        <v>8989.02</v>
      </c>
      <c r="AU282" s="60">
        <v>14028.24</v>
      </c>
      <c r="AV282" s="60">
        <v>1100</v>
      </c>
      <c r="AW282" s="60">
        <v>23510.66</v>
      </c>
      <c r="AX282" s="60">
        <v>7550.76</v>
      </c>
      <c r="AY282" s="60">
        <v>8392.61</v>
      </c>
      <c r="AZ282" s="60">
        <v>85607.39</v>
      </c>
      <c r="BA282" s="60">
        <v>14028.9</v>
      </c>
      <c r="BB282" s="60">
        <v>16090.36</v>
      </c>
      <c r="BC282" s="60">
        <v>16329.53</v>
      </c>
      <c r="BD282" s="60">
        <v>102888.98</v>
      </c>
      <c r="BE282" s="60">
        <v>25105.85</v>
      </c>
      <c r="BF282" s="60">
        <v>8989.02</v>
      </c>
      <c r="BG282" s="60">
        <v>14028.24</v>
      </c>
      <c r="BH282" s="60">
        <v>0</v>
      </c>
      <c r="BI282" s="60">
        <v>322522.3</v>
      </c>
      <c r="BJ282" s="61">
        <v>547</v>
      </c>
      <c r="BK282" s="2" t="s">
        <v>2340</v>
      </c>
    </row>
    <row r="283" spans="1:63" s="1" customFormat="1" ht="23.25" x14ac:dyDescent="0.25">
      <c r="A283" s="56" t="s">
        <v>127</v>
      </c>
      <c r="B283" s="56" t="s">
        <v>104</v>
      </c>
      <c r="C283" s="56" t="s">
        <v>128</v>
      </c>
      <c r="D283"/>
      <c r="E283"/>
      <c r="F283"/>
      <c r="G283" s="56" t="s">
        <v>129</v>
      </c>
      <c r="H283" s="56" t="s">
        <v>130</v>
      </c>
      <c r="I283" s="56" t="s">
        <v>757</v>
      </c>
      <c r="J283"/>
      <c r="K283" s="56" t="s">
        <v>70</v>
      </c>
      <c r="L283" s="56" t="s">
        <v>131</v>
      </c>
      <c r="M283"/>
      <c r="N283"/>
      <c r="O283" s="56" t="s">
        <v>132</v>
      </c>
      <c r="P283"/>
      <c r="Q283" s="56" t="s">
        <v>759</v>
      </c>
      <c r="R283"/>
      <c r="S283"/>
      <c r="T283" s="56" t="s">
        <v>2361</v>
      </c>
      <c r="U283" s="56" t="s">
        <v>2362</v>
      </c>
      <c r="V283" s="56" t="s">
        <v>931</v>
      </c>
      <c r="W283" s="58">
        <v>37438</v>
      </c>
      <c r="X283" s="59" t="s">
        <v>2365</v>
      </c>
      <c r="Y283" s="56" t="s">
        <v>933</v>
      </c>
      <c r="Z283" s="56" t="s">
        <v>934</v>
      </c>
      <c r="AA283" s="56" t="s">
        <v>142</v>
      </c>
      <c r="AB283" s="56" t="s">
        <v>143</v>
      </c>
      <c r="AC283" s="56" t="s">
        <v>144</v>
      </c>
      <c r="AD283"/>
      <c r="AE283" s="56" t="s">
        <v>935</v>
      </c>
      <c r="AF283" s="56" t="s">
        <v>779</v>
      </c>
      <c r="AG283" s="56" t="s">
        <v>73</v>
      </c>
      <c r="AH283" s="56" t="s">
        <v>936</v>
      </c>
      <c r="AI283" s="56" t="s">
        <v>74</v>
      </c>
      <c r="AJ283" s="56" t="s">
        <v>147</v>
      </c>
      <c r="AK283" s="56" t="s">
        <v>937</v>
      </c>
      <c r="AL283" s="56" t="s">
        <v>937</v>
      </c>
      <c r="AM283"/>
      <c r="AN283" s="56" t="s">
        <v>75</v>
      </c>
      <c r="AO283" s="56" t="s">
        <v>3</v>
      </c>
      <c r="AP283" s="60">
        <v>557.63</v>
      </c>
      <c r="AQ283" s="60">
        <v>0</v>
      </c>
      <c r="AR283" s="58">
        <v>1</v>
      </c>
      <c r="AS283" s="58">
        <v>0</v>
      </c>
      <c r="AT283" s="60">
        <v>8989.02</v>
      </c>
      <c r="AU283" s="60">
        <v>14028.24</v>
      </c>
      <c r="AV283" s="60">
        <v>557.63</v>
      </c>
      <c r="AW283" s="60">
        <v>23510.66</v>
      </c>
      <c r="AX283" s="60">
        <v>7550.76</v>
      </c>
      <c r="AY283" s="60">
        <v>8392.61</v>
      </c>
      <c r="AZ283" s="60">
        <v>85607.39</v>
      </c>
      <c r="BA283" s="60">
        <v>14028.9</v>
      </c>
      <c r="BB283" s="60">
        <v>16090.36</v>
      </c>
      <c r="BC283" s="60">
        <v>16329.53</v>
      </c>
      <c r="BD283" s="60">
        <v>102888.98</v>
      </c>
      <c r="BE283" s="60">
        <v>25105.85</v>
      </c>
      <c r="BF283" s="60">
        <v>8989.02</v>
      </c>
      <c r="BG283" s="60">
        <v>14028.24</v>
      </c>
      <c r="BH283" s="60">
        <v>0</v>
      </c>
      <c r="BI283" s="60">
        <v>322522.3</v>
      </c>
      <c r="BJ283" s="61">
        <v>547</v>
      </c>
      <c r="BK283" s="2" t="s">
        <v>2340</v>
      </c>
    </row>
    <row r="284" spans="1:63" s="1" customFormat="1" ht="15" x14ac:dyDescent="0.25">
      <c r="A284" s="56" t="s">
        <v>127</v>
      </c>
      <c r="B284" s="56" t="s">
        <v>104</v>
      </c>
      <c r="C284" s="56" t="s">
        <v>128</v>
      </c>
      <c r="D284"/>
      <c r="E284"/>
      <c r="F284"/>
      <c r="G284" s="56" t="s">
        <v>129</v>
      </c>
      <c r="H284" s="56" t="s">
        <v>130</v>
      </c>
      <c r="I284" s="56" t="s">
        <v>757</v>
      </c>
      <c r="J284"/>
      <c r="K284" s="56" t="s">
        <v>70</v>
      </c>
      <c r="L284" s="56" t="s">
        <v>131</v>
      </c>
      <c r="M284"/>
      <c r="N284"/>
      <c r="O284" s="56" t="s">
        <v>132</v>
      </c>
      <c r="P284"/>
      <c r="Q284" s="56" t="s">
        <v>759</v>
      </c>
      <c r="R284"/>
      <c r="S284"/>
      <c r="T284" s="56" t="s">
        <v>2361</v>
      </c>
      <c r="U284" s="56" t="s">
        <v>2362</v>
      </c>
      <c r="V284" s="56" t="s">
        <v>2366</v>
      </c>
      <c r="W284" s="58">
        <v>36799</v>
      </c>
      <c r="X284" s="59" t="s">
        <v>2367</v>
      </c>
      <c r="Y284" s="56" t="s">
        <v>2368</v>
      </c>
      <c r="Z284" s="56" t="s">
        <v>2369</v>
      </c>
      <c r="AA284" s="56" t="s">
        <v>105</v>
      </c>
      <c r="AB284" s="56" t="s">
        <v>106</v>
      </c>
      <c r="AC284" s="56" t="s">
        <v>107</v>
      </c>
      <c r="AD284"/>
      <c r="AE284" s="56" t="s">
        <v>2370</v>
      </c>
      <c r="AF284" s="56" t="s">
        <v>114</v>
      </c>
      <c r="AG284" s="56" t="s">
        <v>115</v>
      </c>
      <c r="AH284" s="56" t="s">
        <v>2371</v>
      </c>
      <c r="AI284" s="56" t="s">
        <v>74</v>
      </c>
      <c r="AJ284" s="56" t="s">
        <v>108</v>
      </c>
      <c r="AK284" s="56" t="s">
        <v>2372</v>
      </c>
      <c r="AL284" s="56" t="s">
        <v>2372</v>
      </c>
      <c r="AM284"/>
      <c r="AN284" s="56" t="s">
        <v>75</v>
      </c>
      <c r="AO284" s="56" t="s">
        <v>3</v>
      </c>
      <c r="AP284" s="60">
        <v>53.81</v>
      </c>
      <c r="AQ284" s="60">
        <v>0</v>
      </c>
      <c r="AR284" s="58">
        <v>1</v>
      </c>
      <c r="AS284" s="58">
        <v>0</v>
      </c>
      <c r="AT284" s="60">
        <v>8989.02</v>
      </c>
      <c r="AU284" s="60">
        <v>14028.24</v>
      </c>
      <c r="AV284" s="60">
        <v>53.81</v>
      </c>
      <c r="AW284" s="60">
        <v>23510.66</v>
      </c>
      <c r="AX284" s="60">
        <v>7550.76</v>
      </c>
      <c r="AY284" s="60">
        <v>8392.61</v>
      </c>
      <c r="AZ284" s="60">
        <v>85607.39</v>
      </c>
      <c r="BA284" s="60">
        <v>14028.9</v>
      </c>
      <c r="BB284" s="60">
        <v>16090.36</v>
      </c>
      <c r="BC284" s="60">
        <v>16329.53</v>
      </c>
      <c r="BD284" s="60">
        <v>102888.98</v>
      </c>
      <c r="BE284" s="60">
        <v>25105.85</v>
      </c>
      <c r="BF284" s="60">
        <v>8989.02</v>
      </c>
      <c r="BG284" s="60">
        <v>14028.24</v>
      </c>
      <c r="BH284" s="60">
        <v>0</v>
      </c>
      <c r="BI284" s="60">
        <v>322522.3</v>
      </c>
      <c r="BJ284" s="61">
        <v>547</v>
      </c>
      <c r="BK284" s="2" t="s">
        <v>2340</v>
      </c>
    </row>
    <row r="285" spans="1:63" s="1" customFormat="1" ht="15" x14ac:dyDescent="0.25">
      <c r="A285" s="56" t="s">
        <v>127</v>
      </c>
      <c r="B285" s="56" t="s">
        <v>104</v>
      </c>
      <c r="C285" s="56" t="s">
        <v>128</v>
      </c>
      <c r="D285"/>
      <c r="E285"/>
      <c r="F285"/>
      <c r="G285" s="56" t="s">
        <v>129</v>
      </c>
      <c r="H285" s="56" t="s">
        <v>130</v>
      </c>
      <c r="I285" s="56" t="s">
        <v>757</v>
      </c>
      <c r="J285"/>
      <c r="K285" s="56" t="s">
        <v>70</v>
      </c>
      <c r="L285" s="56" t="s">
        <v>131</v>
      </c>
      <c r="M285"/>
      <c r="N285"/>
      <c r="O285" s="56" t="s">
        <v>132</v>
      </c>
      <c r="P285"/>
      <c r="Q285" s="56" t="s">
        <v>759</v>
      </c>
      <c r="R285"/>
      <c r="S285"/>
      <c r="T285" s="56" t="s">
        <v>2373</v>
      </c>
      <c r="U285" s="56" t="s">
        <v>2361</v>
      </c>
      <c r="V285" s="56" t="s">
        <v>2374</v>
      </c>
      <c r="W285" s="58">
        <v>45941</v>
      </c>
      <c r="X285" s="59" t="s">
        <v>2375</v>
      </c>
      <c r="Y285" s="56" t="s">
        <v>780</v>
      </c>
      <c r="Z285" s="56" t="s">
        <v>781</v>
      </c>
      <c r="AA285" s="56" t="s">
        <v>782</v>
      </c>
      <c r="AB285" s="56" t="s">
        <v>783</v>
      </c>
      <c r="AC285" s="56" t="s">
        <v>184</v>
      </c>
      <c r="AD285"/>
      <c r="AE285" s="56" t="s">
        <v>784</v>
      </c>
      <c r="AF285" s="56" t="s">
        <v>779</v>
      </c>
      <c r="AG285" s="56" t="s">
        <v>73</v>
      </c>
      <c r="AH285" s="56" t="s">
        <v>785</v>
      </c>
      <c r="AI285" s="56" t="s">
        <v>74</v>
      </c>
      <c r="AJ285" s="56" t="s">
        <v>79</v>
      </c>
      <c r="AK285" s="56" t="s">
        <v>786</v>
      </c>
      <c r="AL285" s="56" t="s">
        <v>786</v>
      </c>
      <c r="AM285"/>
      <c r="AN285" s="56" t="s">
        <v>75</v>
      </c>
      <c r="AO285" s="56" t="s">
        <v>3</v>
      </c>
      <c r="AP285" s="60">
        <v>43.69</v>
      </c>
      <c r="AQ285" s="60">
        <v>0</v>
      </c>
      <c r="AR285" s="58">
        <v>1</v>
      </c>
      <c r="AS285" s="58">
        <v>0</v>
      </c>
      <c r="AT285" s="60">
        <v>8989.02</v>
      </c>
      <c r="AU285" s="60">
        <v>14028.24</v>
      </c>
      <c r="AV285" s="60">
        <v>43.69</v>
      </c>
      <c r="AW285" s="60">
        <v>23510.66</v>
      </c>
      <c r="AX285" s="60">
        <v>7550.76</v>
      </c>
      <c r="AY285" s="60">
        <v>8392.61</v>
      </c>
      <c r="AZ285" s="60">
        <v>85607.39</v>
      </c>
      <c r="BA285" s="60">
        <v>14028.9</v>
      </c>
      <c r="BB285" s="60">
        <v>16090.36</v>
      </c>
      <c r="BC285" s="60">
        <v>16329.53</v>
      </c>
      <c r="BD285" s="60">
        <v>102888.98</v>
      </c>
      <c r="BE285" s="60">
        <v>25105.85</v>
      </c>
      <c r="BF285" s="60">
        <v>8989.02</v>
      </c>
      <c r="BG285" s="60">
        <v>14028.24</v>
      </c>
      <c r="BH285" s="60">
        <v>0</v>
      </c>
      <c r="BI285" s="60">
        <v>322522.3</v>
      </c>
      <c r="BJ285" s="61">
        <v>547</v>
      </c>
      <c r="BK285" s="2" t="s">
        <v>2340</v>
      </c>
    </row>
    <row r="286" spans="1:63" s="1" customFormat="1" ht="15" x14ac:dyDescent="0.25">
      <c r="A286" s="56" t="s">
        <v>127</v>
      </c>
      <c r="B286" s="56" t="s">
        <v>104</v>
      </c>
      <c r="C286" s="56" t="s">
        <v>128</v>
      </c>
      <c r="D286"/>
      <c r="E286"/>
      <c r="F286"/>
      <c r="G286" s="56" t="s">
        <v>129</v>
      </c>
      <c r="H286" s="56" t="s">
        <v>130</v>
      </c>
      <c r="I286" s="56" t="s">
        <v>757</v>
      </c>
      <c r="J286"/>
      <c r="K286" s="56" t="s">
        <v>70</v>
      </c>
      <c r="L286" s="56" t="s">
        <v>131</v>
      </c>
      <c r="M286"/>
      <c r="N286"/>
      <c r="O286" s="56" t="s">
        <v>132</v>
      </c>
      <c r="P286"/>
      <c r="Q286" s="56" t="s">
        <v>759</v>
      </c>
      <c r="R286"/>
      <c r="S286"/>
      <c r="T286" s="56" t="s">
        <v>2373</v>
      </c>
      <c r="U286" s="56" t="s">
        <v>2361</v>
      </c>
      <c r="V286" s="56" t="s">
        <v>2376</v>
      </c>
      <c r="W286" s="58">
        <v>51660</v>
      </c>
      <c r="X286" s="59" t="s">
        <v>2377</v>
      </c>
      <c r="Y286" s="56" t="s">
        <v>837</v>
      </c>
      <c r="Z286" s="56" t="s">
        <v>838</v>
      </c>
      <c r="AA286" s="56" t="s">
        <v>76</v>
      </c>
      <c r="AB286" s="56" t="s">
        <v>77</v>
      </c>
      <c r="AC286" s="56" t="s">
        <v>78</v>
      </c>
      <c r="AD286"/>
      <c r="AE286" s="56" t="s">
        <v>171</v>
      </c>
      <c r="AF286" s="56" t="s">
        <v>96</v>
      </c>
      <c r="AG286" s="56" t="s">
        <v>73</v>
      </c>
      <c r="AH286" s="56" t="s">
        <v>172</v>
      </c>
      <c r="AI286" s="56" t="s">
        <v>74</v>
      </c>
      <c r="AJ286" s="56" t="s">
        <v>79</v>
      </c>
      <c r="AK286" s="56" t="s">
        <v>170</v>
      </c>
      <c r="AL286" s="56" t="s">
        <v>170</v>
      </c>
      <c r="AM286"/>
      <c r="AN286" s="56" t="s">
        <v>75</v>
      </c>
      <c r="AO286" s="56" t="s">
        <v>3</v>
      </c>
      <c r="AP286" s="60">
        <v>51.8</v>
      </c>
      <c r="AQ286" s="60">
        <v>0</v>
      </c>
      <c r="AR286" s="58">
        <v>1</v>
      </c>
      <c r="AS286" s="58">
        <v>0</v>
      </c>
      <c r="AT286" s="60">
        <v>8989.02</v>
      </c>
      <c r="AU286" s="60">
        <v>14028.24</v>
      </c>
      <c r="AV286" s="60">
        <v>51.8</v>
      </c>
      <c r="AW286" s="60">
        <v>23510.66</v>
      </c>
      <c r="AX286" s="60">
        <v>7550.76</v>
      </c>
      <c r="AY286" s="60">
        <v>8392.61</v>
      </c>
      <c r="AZ286" s="60">
        <v>85607.39</v>
      </c>
      <c r="BA286" s="60">
        <v>14028.9</v>
      </c>
      <c r="BB286" s="60">
        <v>16090.36</v>
      </c>
      <c r="BC286" s="60">
        <v>16329.53</v>
      </c>
      <c r="BD286" s="60">
        <v>102888.98</v>
      </c>
      <c r="BE286" s="60">
        <v>25105.85</v>
      </c>
      <c r="BF286" s="60">
        <v>8989.02</v>
      </c>
      <c r="BG286" s="60">
        <v>14028.24</v>
      </c>
      <c r="BH286" s="60">
        <v>0</v>
      </c>
      <c r="BI286" s="60">
        <v>322522.3</v>
      </c>
      <c r="BJ286" s="61">
        <v>547</v>
      </c>
      <c r="BK286" s="2" t="s">
        <v>2340</v>
      </c>
    </row>
    <row r="287" spans="1:63" s="1" customFormat="1" ht="15" x14ac:dyDescent="0.25">
      <c r="A287" s="56" t="s">
        <v>127</v>
      </c>
      <c r="B287" s="56" t="s">
        <v>104</v>
      </c>
      <c r="C287" s="56" t="s">
        <v>128</v>
      </c>
      <c r="D287"/>
      <c r="E287"/>
      <c r="F287"/>
      <c r="G287" s="56" t="s">
        <v>129</v>
      </c>
      <c r="H287" s="56" t="s">
        <v>130</v>
      </c>
      <c r="I287" s="56" t="s">
        <v>757</v>
      </c>
      <c r="J287"/>
      <c r="K287" s="56" t="s">
        <v>70</v>
      </c>
      <c r="L287" s="56" t="s">
        <v>131</v>
      </c>
      <c r="M287"/>
      <c r="N287"/>
      <c r="O287" s="56" t="s">
        <v>132</v>
      </c>
      <c r="P287"/>
      <c r="Q287" s="56" t="s">
        <v>759</v>
      </c>
      <c r="R287"/>
      <c r="S287"/>
      <c r="T287" s="56" t="s">
        <v>2378</v>
      </c>
      <c r="U287" s="56" t="s">
        <v>2373</v>
      </c>
      <c r="V287" s="56" t="s">
        <v>162</v>
      </c>
      <c r="W287" s="58">
        <v>44402</v>
      </c>
      <c r="X287" s="59" t="s">
        <v>2379</v>
      </c>
      <c r="Y287" s="56" t="s">
        <v>163</v>
      </c>
      <c r="Z287" s="56" t="s">
        <v>164</v>
      </c>
      <c r="AA287" s="56" t="s">
        <v>119</v>
      </c>
      <c r="AB287" s="56" t="s">
        <v>165</v>
      </c>
      <c r="AC287" s="56" t="s">
        <v>166</v>
      </c>
      <c r="AD287"/>
      <c r="AE287" s="56" t="s">
        <v>167</v>
      </c>
      <c r="AF287" s="56" t="s">
        <v>114</v>
      </c>
      <c r="AG287" s="56" t="s">
        <v>115</v>
      </c>
      <c r="AH287" s="56" t="s">
        <v>168</v>
      </c>
      <c r="AI287" s="56" t="s">
        <v>74</v>
      </c>
      <c r="AJ287" s="56" t="s">
        <v>79</v>
      </c>
      <c r="AK287" s="56" t="s">
        <v>169</v>
      </c>
      <c r="AL287" s="56" t="s">
        <v>169</v>
      </c>
      <c r="AM287"/>
      <c r="AN287" s="56" t="s">
        <v>75</v>
      </c>
      <c r="AO287" s="56" t="s">
        <v>3</v>
      </c>
      <c r="AP287" s="60">
        <v>109.41</v>
      </c>
      <c r="AQ287" s="60">
        <v>0</v>
      </c>
      <c r="AR287" s="58">
        <v>1</v>
      </c>
      <c r="AS287" s="58">
        <v>0</v>
      </c>
      <c r="AT287" s="60">
        <v>8989.02</v>
      </c>
      <c r="AU287" s="60">
        <v>14028.24</v>
      </c>
      <c r="AV287" s="60">
        <v>109.41</v>
      </c>
      <c r="AW287" s="60">
        <v>23510.66</v>
      </c>
      <c r="AX287" s="60">
        <v>7550.76</v>
      </c>
      <c r="AY287" s="60">
        <v>8392.61</v>
      </c>
      <c r="AZ287" s="60">
        <v>85607.39</v>
      </c>
      <c r="BA287" s="60">
        <v>14028.9</v>
      </c>
      <c r="BB287" s="60">
        <v>16090.36</v>
      </c>
      <c r="BC287" s="60">
        <v>16329.53</v>
      </c>
      <c r="BD287" s="60">
        <v>102888.98</v>
      </c>
      <c r="BE287" s="60">
        <v>25105.85</v>
      </c>
      <c r="BF287" s="60">
        <v>8989.02</v>
      </c>
      <c r="BG287" s="60">
        <v>14028.24</v>
      </c>
      <c r="BH287" s="60">
        <v>0</v>
      </c>
      <c r="BI287" s="60">
        <v>322522.3</v>
      </c>
      <c r="BJ287" s="61">
        <v>547</v>
      </c>
      <c r="BK287" s="2" t="s">
        <v>2340</v>
      </c>
    </row>
    <row r="288" spans="1:63" s="1" customFormat="1" ht="23.25" x14ac:dyDescent="0.25">
      <c r="A288" s="56" t="s">
        <v>127</v>
      </c>
      <c r="B288" s="56" t="s">
        <v>104</v>
      </c>
      <c r="C288" s="56" t="s">
        <v>128</v>
      </c>
      <c r="D288"/>
      <c r="E288"/>
      <c r="F288"/>
      <c r="G288" s="56" t="s">
        <v>129</v>
      </c>
      <c r="H288" s="56" t="s">
        <v>130</v>
      </c>
      <c r="I288" s="56" t="s">
        <v>757</v>
      </c>
      <c r="J288"/>
      <c r="K288" s="56" t="s">
        <v>70</v>
      </c>
      <c r="L288" s="56" t="s">
        <v>131</v>
      </c>
      <c r="M288"/>
      <c r="N288"/>
      <c r="O288" s="56" t="s">
        <v>132</v>
      </c>
      <c r="P288"/>
      <c r="Q288" s="56" t="s">
        <v>758</v>
      </c>
      <c r="R288"/>
      <c r="S288"/>
      <c r="T288" s="56" t="s">
        <v>2378</v>
      </c>
      <c r="U288" s="56" t="s">
        <v>2373</v>
      </c>
      <c r="V288" s="56" t="s">
        <v>2380</v>
      </c>
      <c r="W288" s="58">
        <v>42699</v>
      </c>
      <c r="X288" s="59" t="s">
        <v>2381</v>
      </c>
      <c r="Y288" s="56" t="s">
        <v>2382</v>
      </c>
      <c r="Z288" s="56" t="s">
        <v>2383</v>
      </c>
      <c r="AA288" s="56" t="s">
        <v>91</v>
      </c>
      <c r="AB288" s="56" t="s">
        <v>92</v>
      </c>
      <c r="AC288" s="56" t="s">
        <v>93</v>
      </c>
      <c r="AD288"/>
      <c r="AE288" s="56" t="s">
        <v>2384</v>
      </c>
      <c r="AF288" s="56" t="s">
        <v>2385</v>
      </c>
      <c r="AG288" s="56" t="s">
        <v>123</v>
      </c>
      <c r="AH288" s="56" t="s">
        <v>2386</v>
      </c>
      <c r="AI288" s="56" t="s">
        <v>81</v>
      </c>
      <c r="AJ288" s="56" t="s">
        <v>79</v>
      </c>
      <c r="AK288" s="56" t="s">
        <v>109</v>
      </c>
      <c r="AL288" s="56" t="s">
        <v>110</v>
      </c>
      <c r="AM288"/>
      <c r="AN288" s="56" t="s">
        <v>75</v>
      </c>
      <c r="AO288" s="56" t="s">
        <v>2</v>
      </c>
      <c r="AP288" s="60">
        <v>1420.62</v>
      </c>
      <c r="AQ288" s="60">
        <v>0</v>
      </c>
      <c r="AR288" s="58">
        <v>1</v>
      </c>
      <c r="AS288" s="58">
        <v>0</v>
      </c>
      <c r="AT288" s="60">
        <v>8989.02</v>
      </c>
      <c r="AU288" s="60">
        <v>14028.24</v>
      </c>
      <c r="AV288" s="60">
        <v>1055.58</v>
      </c>
      <c r="AW288" s="60">
        <v>23510.66</v>
      </c>
      <c r="AX288" s="60">
        <v>7550.76</v>
      </c>
      <c r="AY288" s="60">
        <v>8392.61</v>
      </c>
      <c r="AZ288" s="60">
        <v>85607.39</v>
      </c>
      <c r="BA288" s="60">
        <v>14028.9</v>
      </c>
      <c r="BB288" s="60">
        <v>16090.36</v>
      </c>
      <c r="BC288" s="60">
        <v>16329.53</v>
      </c>
      <c r="BD288" s="60">
        <v>102888.98</v>
      </c>
      <c r="BE288" s="60">
        <v>25105.85</v>
      </c>
      <c r="BF288" s="60">
        <v>8989.02</v>
      </c>
      <c r="BG288" s="60">
        <v>14028.24</v>
      </c>
      <c r="BH288" s="60">
        <v>0</v>
      </c>
      <c r="BI288" s="60">
        <v>322522.3</v>
      </c>
      <c r="BJ288" s="61">
        <v>547</v>
      </c>
      <c r="BK288" s="2" t="s">
        <v>2340</v>
      </c>
    </row>
    <row r="289" spans="1:63" s="1" customFormat="1" ht="15" x14ac:dyDescent="0.25">
      <c r="A289" s="56" t="s">
        <v>127</v>
      </c>
      <c r="B289" s="56" t="s">
        <v>104</v>
      </c>
      <c r="C289" s="56" t="s">
        <v>128</v>
      </c>
      <c r="D289"/>
      <c r="E289"/>
      <c r="F289"/>
      <c r="G289" s="56" t="s">
        <v>129</v>
      </c>
      <c r="H289" s="56" t="s">
        <v>130</v>
      </c>
      <c r="I289" s="56" t="s">
        <v>757</v>
      </c>
      <c r="J289"/>
      <c r="K289" s="56" t="s">
        <v>70</v>
      </c>
      <c r="L289" s="56" t="s">
        <v>131</v>
      </c>
      <c r="M289"/>
      <c r="N289"/>
      <c r="O289" s="56" t="s">
        <v>132</v>
      </c>
      <c r="P289"/>
      <c r="Q289" s="56" t="s">
        <v>759</v>
      </c>
      <c r="R289"/>
      <c r="S289"/>
      <c r="T289" s="56" t="s">
        <v>2378</v>
      </c>
      <c r="U289" s="56" t="s">
        <v>2373</v>
      </c>
      <c r="V289" s="56" t="s">
        <v>2387</v>
      </c>
      <c r="W289" s="58">
        <v>46283</v>
      </c>
      <c r="X289" s="59" t="s">
        <v>2388</v>
      </c>
      <c r="Y289" s="56" t="s">
        <v>837</v>
      </c>
      <c r="Z289" s="56" t="s">
        <v>838</v>
      </c>
      <c r="AA289" s="56" t="s">
        <v>76</v>
      </c>
      <c r="AB289" s="56" t="s">
        <v>77</v>
      </c>
      <c r="AC289" s="56" t="s">
        <v>78</v>
      </c>
      <c r="AD289"/>
      <c r="AE289" s="56" t="s">
        <v>171</v>
      </c>
      <c r="AF289" s="56" t="s">
        <v>96</v>
      </c>
      <c r="AG289" s="56" t="s">
        <v>73</v>
      </c>
      <c r="AH289" s="56" t="s">
        <v>172</v>
      </c>
      <c r="AI289" s="56" t="s">
        <v>74</v>
      </c>
      <c r="AJ289" s="56" t="s">
        <v>79</v>
      </c>
      <c r="AK289" s="56" t="s">
        <v>170</v>
      </c>
      <c r="AL289" s="56" t="s">
        <v>170</v>
      </c>
      <c r="AM289"/>
      <c r="AN289" s="56" t="s">
        <v>75</v>
      </c>
      <c r="AO289" s="56" t="s">
        <v>3</v>
      </c>
      <c r="AP289" s="60">
        <v>269.45</v>
      </c>
      <c r="AQ289" s="60">
        <v>0</v>
      </c>
      <c r="AR289" s="58">
        <v>1</v>
      </c>
      <c r="AS289" s="58">
        <v>0</v>
      </c>
      <c r="AT289" s="60">
        <v>8989.02</v>
      </c>
      <c r="AU289" s="60">
        <v>14028.24</v>
      </c>
      <c r="AV289" s="60">
        <v>269.45</v>
      </c>
      <c r="AW289" s="60">
        <v>23510.66</v>
      </c>
      <c r="AX289" s="60">
        <v>7550.76</v>
      </c>
      <c r="AY289" s="60">
        <v>8392.61</v>
      </c>
      <c r="AZ289" s="60">
        <v>85607.39</v>
      </c>
      <c r="BA289" s="60">
        <v>14028.9</v>
      </c>
      <c r="BB289" s="60">
        <v>16090.36</v>
      </c>
      <c r="BC289" s="60">
        <v>16329.53</v>
      </c>
      <c r="BD289" s="60">
        <v>102888.98</v>
      </c>
      <c r="BE289" s="60">
        <v>25105.85</v>
      </c>
      <c r="BF289" s="60">
        <v>8989.02</v>
      </c>
      <c r="BG289" s="60">
        <v>14028.24</v>
      </c>
      <c r="BH289" s="60">
        <v>0</v>
      </c>
      <c r="BI289" s="60">
        <v>322522.3</v>
      </c>
      <c r="BJ289" s="61">
        <v>547</v>
      </c>
      <c r="BK289" s="2" t="s">
        <v>2340</v>
      </c>
    </row>
    <row r="290" spans="1:63" s="1" customFormat="1" ht="15" x14ac:dyDescent="0.25">
      <c r="A290" s="56" t="s">
        <v>127</v>
      </c>
      <c r="B290" s="56" t="s">
        <v>104</v>
      </c>
      <c r="C290" s="56" t="s">
        <v>128</v>
      </c>
      <c r="D290"/>
      <c r="E290"/>
      <c r="F290"/>
      <c r="G290" s="56" t="s">
        <v>129</v>
      </c>
      <c r="H290" s="56" t="s">
        <v>130</v>
      </c>
      <c r="I290" s="56" t="s">
        <v>757</v>
      </c>
      <c r="J290"/>
      <c r="K290" s="56" t="s">
        <v>70</v>
      </c>
      <c r="L290" s="56" t="s">
        <v>131</v>
      </c>
      <c r="M290"/>
      <c r="N290"/>
      <c r="O290" s="56" t="s">
        <v>132</v>
      </c>
      <c r="P290"/>
      <c r="Q290" s="56" t="s">
        <v>758</v>
      </c>
      <c r="R290"/>
      <c r="S290"/>
      <c r="T290" s="56" t="s">
        <v>2389</v>
      </c>
      <c r="U290" s="56" t="s">
        <v>2390</v>
      </c>
      <c r="V290" s="56" t="s">
        <v>2391</v>
      </c>
      <c r="W290" s="58">
        <v>41397</v>
      </c>
      <c r="X290" s="59" t="s">
        <v>2392</v>
      </c>
      <c r="Y290" s="56" t="s">
        <v>945</v>
      </c>
      <c r="Z290" s="56" t="s">
        <v>946</v>
      </c>
      <c r="AA290" s="56" t="s">
        <v>787</v>
      </c>
      <c r="AB290" s="56" t="s">
        <v>947</v>
      </c>
      <c r="AC290" s="56" t="s">
        <v>948</v>
      </c>
      <c r="AD290"/>
      <c r="AE290" s="56" t="s">
        <v>949</v>
      </c>
      <c r="AF290" s="56" t="s">
        <v>950</v>
      </c>
      <c r="AG290" s="56" t="s">
        <v>951</v>
      </c>
      <c r="AH290" s="56" t="s">
        <v>952</v>
      </c>
      <c r="AI290" s="56" t="s">
        <v>81</v>
      </c>
      <c r="AJ290" s="56" t="s">
        <v>177</v>
      </c>
      <c r="AK290" s="56" t="s">
        <v>109</v>
      </c>
      <c r="AL290" s="56" t="s">
        <v>110</v>
      </c>
      <c r="AM290"/>
      <c r="AN290" s="56" t="s">
        <v>75</v>
      </c>
      <c r="AO290" s="56" t="s">
        <v>2</v>
      </c>
      <c r="AP290" s="60">
        <v>1258.77</v>
      </c>
      <c r="AQ290" s="60">
        <v>0</v>
      </c>
      <c r="AR290" s="58">
        <v>1</v>
      </c>
      <c r="AS290" s="58">
        <v>0</v>
      </c>
      <c r="AT290" s="60">
        <v>8989.02</v>
      </c>
      <c r="AU290" s="60">
        <v>14028.24</v>
      </c>
      <c r="AV290" s="60">
        <v>930</v>
      </c>
      <c r="AW290" s="60">
        <v>23510.66</v>
      </c>
      <c r="AX290" s="60">
        <v>7550.76</v>
      </c>
      <c r="AY290" s="60">
        <v>8392.61</v>
      </c>
      <c r="AZ290" s="60">
        <v>85607.39</v>
      </c>
      <c r="BA290" s="60">
        <v>14028.9</v>
      </c>
      <c r="BB290" s="60">
        <v>16090.36</v>
      </c>
      <c r="BC290" s="60">
        <v>16329.53</v>
      </c>
      <c r="BD290" s="60">
        <v>102888.98</v>
      </c>
      <c r="BE290" s="60">
        <v>25105.85</v>
      </c>
      <c r="BF290" s="60">
        <v>8989.02</v>
      </c>
      <c r="BG290" s="60">
        <v>14028.24</v>
      </c>
      <c r="BH290" s="60">
        <v>0</v>
      </c>
      <c r="BI290" s="60">
        <v>322522.3</v>
      </c>
      <c r="BJ290" s="61">
        <v>547</v>
      </c>
      <c r="BK290" s="2" t="s">
        <v>2340</v>
      </c>
    </row>
    <row r="291" spans="1:63" s="1" customFormat="1" ht="15" x14ac:dyDescent="0.25">
      <c r="A291" s="56" t="s">
        <v>127</v>
      </c>
      <c r="B291" s="56" t="s">
        <v>104</v>
      </c>
      <c r="C291" s="56" t="s">
        <v>128</v>
      </c>
      <c r="D291"/>
      <c r="E291"/>
      <c r="F291"/>
      <c r="G291" s="56" t="s">
        <v>129</v>
      </c>
      <c r="H291" s="56" t="s">
        <v>130</v>
      </c>
      <c r="I291" s="56" t="s">
        <v>757</v>
      </c>
      <c r="J291"/>
      <c r="K291" s="56" t="s">
        <v>70</v>
      </c>
      <c r="L291" s="56" t="s">
        <v>131</v>
      </c>
      <c r="M291"/>
      <c r="N291"/>
      <c r="O291" s="56" t="s">
        <v>132</v>
      </c>
      <c r="P291"/>
      <c r="Q291" s="56" t="s">
        <v>759</v>
      </c>
      <c r="R291"/>
      <c r="S291"/>
      <c r="T291" s="56" t="s">
        <v>2389</v>
      </c>
      <c r="U291" s="56" t="s">
        <v>2390</v>
      </c>
      <c r="V291" s="56" t="s">
        <v>2393</v>
      </c>
      <c r="W291" s="58">
        <v>34821</v>
      </c>
      <c r="X291" s="59" t="s">
        <v>2394</v>
      </c>
      <c r="Y291" s="56" t="s">
        <v>837</v>
      </c>
      <c r="Z291" s="56" t="s">
        <v>838</v>
      </c>
      <c r="AA291" s="56" t="s">
        <v>76</v>
      </c>
      <c r="AB291" s="56" t="s">
        <v>77</v>
      </c>
      <c r="AC291" s="56" t="s">
        <v>78</v>
      </c>
      <c r="AD291"/>
      <c r="AE291" s="56" t="s">
        <v>171</v>
      </c>
      <c r="AF291" s="56" t="s">
        <v>96</v>
      </c>
      <c r="AG291" s="56" t="s">
        <v>73</v>
      </c>
      <c r="AH291" s="56" t="s">
        <v>172</v>
      </c>
      <c r="AI291" s="56" t="s">
        <v>74</v>
      </c>
      <c r="AJ291" s="56" t="s">
        <v>79</v>
      </c>
      <c r="AK291" s="56" t="s">
        <v>170</v>
      </c>
      <c r="AL291" s="56" t="s">
        <v>170</v>
      </c>
      <c r="AM291"/>
      <c r="AN291" s="56" t="s">
        <v>75</v>
      </c>
      <c r="AO291" s="56" t="s">
        <v>3</v>
      </c>
      <c r="AP291" s="60">
        <v>22.99</v>
      </c>
      <c r="AQ291" s="60">
        <v>0</v>
      </c>
      <c r="AR291" s="58">
        <v>1</v>
      </c>
      <c r="AS291" s="58">
        <v>0</v>
      </c>
      <c r="AT291" s="60">
        <v>8989.02</v>
      </c>
      <c r="AU291" s="60">
        <v>14028.24</v>
      </c>
      <c r="AV291" s="60">
        <v>22.99</v>
      </c>
      <c r="AW291" s="60">
        <v>23510.66</v>
      </c>
      <c r="AX291" s="60">
        <v>7550.76</v>
      </c>
      <c r="AY291" s="60">
        <v>8392.61</v>
      </c>
      <c r="AZ291" s="60">
        <v>85607.39</v>
      </c>
      <c r="BA291" s="60">
        <v>14028.9</v>
      </c>
      <c r="BB291" s="60">
        <v>16090.36</v>
      </c>
      <c r="BC291" s="60">
        <v>16329.53</v>
      </c>
      <c r="BD291" s="60">
        <v>102888.98</v>
      </c>
      <c r="BE291" s="60">
        <v>25105.85</v>
      </c>
      <c r="BF291" s="60">
        <v>8989.02</v>
      </c>
      <c r="BG291" s="60">
        <v>14028.24</v>
      </c>
      <c r="BH291" s="60">
        <v>0</v>
      </c>
      <c r="BI291" s="60">
        <v>322522.3</v>
      </c>
      <c r="BJ291" s="61">
        <v>547</v>
      </c>
      <c r="BK291" s="2" t="s">
        <v>2340</v>
      </c>
    </row>
    <row r="292" spans="1:63" s="1" customFormat="1" ht="15" x14ac:dyDescent="0.25">
      <c r="A292" s="56" t="s">
        <v>127</v>
      </c>
      <c r="B292" s="56" t="s">
        <v>104</v>
      </c>
      <c r="C292" s="56" t="s">
        <v>128</v>
      </c>
      <c r="D292"/>
      <c r="E292"/>
      <c r="F292"/>
      <c r="G292" s="56" t="s">
        <v>129</v>
      </c>
      <c r="H292" s="56" t="s">
        <v>130</v>
      </c>
      <c r="I292" s="56" t="s">
        <v>757</v>
      </c>
      <c r="J292"/>
      <c r="K292" s="56" t="s">
        <v>70</v>
      </c>
      <c r="L292" s="56" t="s">
        <v>131</v>
      </c>
      <c r="M292"/>
      <c r="N292"/>
      <c r="O292" s="56" t="s">
        <v>132</v>
      </c>
      <c r="P292"/>
      <c r="Q292" s="56" t="s">
        <v>758</v>
      </c>
      <c r="R292"/>
      <c r="S292"/>
      <c r="T292" s="56" t="s">
        <v>2389</v>
      </c>
      <c r="U292" s="56" t="s">
        <v>2390</v>
      </c>
      <c r="V292" s="56" t="s">
        <v>2395</v>
      </c>
      <c r="W292" s="58">
        <v>40143</v>
      </c>
      <c r="X292" s="59" t="s">
        <v>2396</v>
      </c>
      <c r="Y292" s="56" t="s">
        <v>2397</v>
      </c>
      <c r="Z292" s="56" t="s">
        <v>2398</v>
      </c>
      <c r="AA292" s="56" t="s">
        <v>105</v>
      </c>
      <c r="AB292" s="56" t="s">
        <v>106</v>
      </c>
      <c r="AC292" s="56" t="s">
        <v>107</v>
      </c>
      <c r="AD292"/>
      <c r="AE292" s="56" t="s">
        <v>2399</v>
      </c>
      <c r="AF292" s="56" t="s">
        <v>773</v>
      </c>
      <c r="AG292" s="56" t="s">
        <v>135</v>
      </c>
      <c r="AH292" s="56" t="s">
        <v>788</v>
      </c>
      <c r="AI292" s="56" t="s">
        <v>81</v>
      </c>
      <c r="AJ292" s="56" t="s">
        <v>108</v>
      </c>
      <c r="AK292" s="56" t="s">
        <v>109</v>
      </c>
      <c r="AL292" s="56" t="s">
        <v>110</v>
      </c>
      <c r="AM292"/>
      <c r="AN292" s="56" t="s">
        <v>75</v>
      </c>
      <c r="AO292" s="56" t="s">
        <v>2</v>
      </c>
      <c r="AP292" s="60">
        <v>251.94</v>
      </c>
      <c r="AQ292" s="60">
        <v>0</v>
      </c>
      <c r="AR292" s="58">
        <v>1</v>
      </c>
      <c r="AS292" s="58">
        <v>0</v>
      </c>
      <c r="AT292" s="60">
        <v>8989.02</v>
      </c>
      <c r="AU292" s="60">
        <v>14028.24</v>
      </c>
      <c r="AV292" s="60">
        <v>186.14</v>
      </c>
      <c r="AW292" s="60">
        <v>23510.66</v>
      </c>
      <c r="AX292" s="60">
        <v>7550.76</v>
      </c>
      <c r="AY292" s="60">
        <v>8392.61</v>
      </c>
      <c r="AZ292" s="60">
        <v>85607.39</v>
      </c>
      <c r="BA292" s="60">
        <v>14028.9</v>
      </c>
      <c r="BB292" s="60">
        <v>16090.36</v>
      </c>
      <c r="BC292" s="60">
        <v>16329.53</v>
      </c>
      <c r="BD292" s="60">
        <v>102888.98</v>
      </c>
      <c r="BE292" s="60">
        <v>25105.85</v>
      </c>
      <c r="BF292" s="60">
        <v>8989.02</v>
      </c>
      <c r="BG292" s="60">
        <v>14028.24</v>
      </c>
      <c r="BH292" s="60">
        <v>0</v>
      </c>
      <c r="BI292" s="60">
        <v>322522.3</v>
      </c>
      <c r="BJ292" s="61">
        <v>547</v>
      </c>
      <c r="BK292" s="2" t="s">
        <v>2340</v>
      </c>
    </row>
    <row r="293" spans="1:63" s="1" customFormat="1" ht="15" x14ac:dyDescent="0.25">
      <c r="A293" s="56" t="s">
        <v>127</v>
      </c>
      <c r="B293" s="56" t="s">
        <v>104</v>
      </c>
      <c r="C293" s="56" t="s">
        <v>128</v>
      </c>
      <c r="D293"/>
      <c r="E293"/>
      <c r="F293"/>
      <c r="G293" s="56" t="s">
        <v>129</v>
      </c>
      <c r="H293" s="56" t="s">
        <v>130</v>
      </c>
      <c r="I293" s="56" t="s">
        <v>757</v>
      </c>
      <c r="J293"/>
      <c r="K293" s="56" t="s">
        <v>70</v>
      </c>
      <c r="L293" s="56" t="s">
        <v>131</v>
      </c>
      <c r="M293"/>
      <c r="N293"/>
      <c r="O293" s="56" t="s">
        <v>132</v>
      </c>
      <c r="P293"/>
      <c r="Q293" s="56" t="s">
        <v>758</v>
      </c>
      <c r="R293"/>
      <c r="S293"/>
      <c r="T293" s="56" t="s">
        <v>2389</v>
      </c>
      <c r="U293" s="56" t="s">
        <v>2390</v>
      </c>
      <c r="V293" s="56" t="s">
        <v>2400</v>
      </c>
      <c r="W293" s="58">
        <v>41245</v>
      </c>
      <c r="X293" s="59" t="s">
        <v>2401</v>
      </c>
      <c r="Y293" s="56" t="s">
        <v>2402</v>
      </c>
      <c r="Z293" s="56" t="s">
        <v>2403</v>
      </c>
      <c r="AA293" s="56" t="s">
        <v>151</v>
      </c>
      <c r="AB293" s="56" t="s">
        <v>152</v>
      </c>
      <c r="AC293" s="56" t="s">
        <v>153</v>
      </c>
      <c r="AD293"/>
      <c r="AE293" s="56" t="s">
        <v>2404</v>
      </c>
      <c r="AF293" s="56" t="s">
        <v>2405</v>
      </c>
      <c r="AG293" s="56" t="s">
        <v>867</v>
      </c>
      <c r="AH293" s="56" t="s">
        <v>2406</v>
      </c>
      <c r="AI293" s="56" t="s">
        <v>81</v>
      </c>
      <c r="AJ293" s="56" t="s">
        <v>158</v>
      </c>
      <c r="AK293" s="56" t="s">
        <v>2407</v>
      </c>
      <c r="AL293" s="56" t="s">
        <v>2407</v>
      </c>
      <c r="AM293"/>
      <c r="AN293" s="56" t="s">
        <v>75</v>
      </c>
      <c r="AO293" s="56" t="s">
        <v>2</v>
      </c>
      <c r="AP293" s="60">
        <v>101.48</v>
      </c>
      <c r="AQ293" s="60">
        <v>0</v>
      </c>
      <c r="AR293" s="58">
        <v>1</v>
      </c>
      <c r="AS293" s="58">
        <v>0</v>
      </c>
      <c r="AT293" s="60">
        <v>8989.02</v>
      </c>
      <c r="AU293" s="60">
        <v>14028.24</v>
      </c>
      <c r="AV293" s="60">
        <v>74.98</v>
      </c>
      <c r="AW293" s="60">
        <v>23510.66</v>
      </c>
      <c r="AX293" s="60">
        <v>7550.76</v>
      </c>
      <c r="AY293" s="60">
        <v>8392.61</v>
      </c>
      <c r="AZ293" s="60">
        <v>85607.39</v>
      </c>
      <c r="BA293" s="60">
        <v>14028.9</v>
      </c>
      <c r="BB293" s="60">
        <v>16090.36</v>
      </c>
      <c r="BC293" s="60">
        <v>16329.53</v>
      </c>
      <c r="BD293" s="60">
        <v>102888.98</v>
      </c>
      <c r="BE293" s="60">
        <v>25105.85</v>
      </c>
      <c r="BF293" s="60">
        <v>8989.02</v>
      </c>
      <c r="BG293" s="60">
        <v>14028.24</v>
      </c>
      <c r="BH293" s="60">
        <v>0</v>
      </c>
      <c r="BI293" s="60">
        <v>322522.3</v>
      </c>
      <c r="BJ293" s="61">
        <v>547</v>
      </c>
      <c r="BK293" s="2" t="s">
        <v>2340</v>
      </c>
    </row>
    <row r="294" spans="1:63" s="1" customFormat="1" ht="15" x14ac:dyDescent="0.25">
      <c r="A294" s="56" t="s">
        <v>127</v>
      </c>
      <c r="B294" s="56" t="s">
        <v>104</v>
      </c>
      <c r="C294" s="56" t="s">
        <v>128</v>
      </c>
      <c r="D294"/>
      <c r="E294"/>
      <c r="F294"/>
      <c r="G294" s="56" t="s">
        <v>129</v>
      </c>
      <c r="H294" s="56" t="s">
        <v>130</v>
      </c>
      <c r="I294" s="56" t="s">
        <v>757</v>
      </c>
      <c r="J294"/>
      <c r="K294" s="56" t="s">
        <v>70</v>
      </c>
      <c r="L294" s="56" t="s">
        <v>131</v>
      </c>
      <c r="M294"/>
      <c r="N294"/>
      <c r="O294" s="56" t="s">
        <v>132</v>
      </c>
      <c r="P294"/>
      <c r="Q294" s="56" t="s">
        <v>758</v>
      </c>
      <c r="R294"/>
      <c r="S294"/>
      <c r="T294" s="56" t="s">
        <v>2408</v>
      </c>
      <c r="U294" s="56" t="s">
        <v>2389</v>
      </c>
      <c r="V294" s="56" t="s">
        <v>2409</v>
      </c>
      <c r="W294" s="58">
        <v>13871</v>
      </c>
      <c r="X294" s="59" t="s">
        <v>2410</v>
      </c>
      <c r="Y294" s="56" t="s">
        <v>2411</v>
      </c>
      <c r="Z294" s="56" t="s">
        <v>2412</v>
      </c>
      <c r="AA294" s="56" t="s">
        <v>105</v>
      </c>
      <c r="AB294" s="56" t="s">
        <v>106</v>
      </c>
      <c r="AC294" s="56" t="s">
        <v>107</v>
      </c>
      <c r="AD294"/>
      <c r="AE294" s="56" t="s">
        <v>2413</v>
      </c>
      <c r="AF294" s="56" t="s">
        <v>773</v>
      </c>
      <c r="AG294" s="56" t="s">
        <v>135</v>
      </c>
      <c r="AH294" s="56" t="s">
        <v>2414</v>
      </c>
      <c r="AI294" s="56" t="s">
        <v>81</v>
      </c>
      <c r="AJ294" s="56" t="s">
        <v>108</v>
      </c>
      <c r="AK294" s="56" t="s">
        <v>2415</v>
      </c>
      <c r="AL294" s="56" t="s">
        <v>2415</v>
      </c>
      <c r="AM294"/>
      <c r="AN294" s="56" t="s">
        <v>75</v>
      </c>
      <c r="AO294" s="56" t="s">
        <v>2</v>
      </c>
      <c r="AP294" s="60">
        <v>109.08</v>
      </c>
      <c r="AQ294" s="60">
        <v>0</v>
      </c>
      <c r="AR294" s="58">
        <v>1</v>
      </c>
      <c r="AS294" s="58">
        <v>0</v>
      </c>
      <c r="AT294" s="60">
        <v>8989.02</v>
      </c>
      <c r="AU294" s="60">
        <v>14028.24</v>
      </c>
      <c r="AV294" s="60">
        <v>80.59</v>
      </c>
      <c r="AW294" s="60">
        <v>23510.66</v>
      </c>
      <c r="AX294" s="60">
        <v>7550.76</v>
      </c>
      <c r="AY294" s="60">
        <v>8392.61</v>
      </c>
      <c r="AZ294" s="60">
        <v>85607.39</v>
      </c>
      <c r="BA294" s="60">
        <v>14028.9</v>
      </c>
      <c r="BB294" s="60">
        <v>16090.36</v>
      </c>
      <c r="BC294" s="60">
        <v>16329.53</v>
      </c>
      <c r="BD294" s="60">
        <v>102888.98</v>
      </c>
      <c r="BE294" s="60">
        <v>25105.85</v>
      </c>
      <c r="BF294" s="60">
        <v>8989.02</v>
      </c>
      <c r="BG294" s="60">
        <v>14028.24</v>
      </c>
      <c r="BH294" s="60">
        <v>0</v>
      </c>
      <c r="BI294" s="60">
        <v>322522.3</v>
      </c>
      <c r="BJ294" s="61">
        <v>547</v>
      </c>
      <c r="BK294" s="2" t="s">
        <v>2340</v>
      </c>
    </row>
    <row r="295" spans="1:63" s="1" customFormat="1" ht="15" x14ac:dyDescent="0.25">
      <c r="A295" s="56" t="s">
        <v>127</v>
      </c>
      <c r="B295" s="56" t="s">
        <v>104</v>
      </c>
      <c r="C295" s="56" t="s">
        <v>128</v>
      </c>
      <c r="D295"/>
      <c r="E295"/>
      <c r="F295"/>
      <c r="G295" s="56" t="s">
        <v>129</v>
      </c>
      <c r="H295" s="56" t="s">
        <v>130</v>
      </c>
      <c r="I295" s="56" t="s">
        <v>757</v>
      </c>
      <c r="J295"/>
      <c r="K295" s="56" t="s">
        <v>70</v>
      </c>
      <c r="L295" s="56" t="s">
        <v>131</v>
      </c>
      <c r="M295"/>
      <c r="N295"/>
      <c r="O295" s="56" t="s">
        <v>132</v>
      </c>
      <c r="P295"/>
      <c r="Q295" s="56" t="s">
        <v>758</v>
      </c>
      <c r="R295"/>
      <c r="S295"/>
      <c r="T295" s="56" t="s">
        <v>2408</v>
      </c>
      <c r="U295" s="56" t="s">
        <v>2389</v>
      </c>
      <c r="V295" s="56" t="s">
        <v>2416</v>
      </c>
      <c r="W295" s="58">
        <v>15884</v>
      </c>
      <c r="X295" s="59" t="s">
        <v>2417</v>
      </c>
      <c r="Y295" s="56" t="s">
        <v>2418</v>
      </c>
      <c r="Z295" s="56" t="s">
        <v>2419</v>
      </c>
      <c r="AA295" s="56" t="s">
        <v>105</v>
      </c>
      <c r="AB295" s="56" t="s">
        <v>106</v>
      </c>
      <c r="AC295" s="56" t="s">
        <v>107</v>
      </c>
      <c r="AD295"/>
      <c r="AE295" s="56" t="s">
        <v>2420</v>
      </c>
      <c r="AF295" s="56" t="s">
        <v>2421</v>
      </c>
      <c r="AG295" s="56" t="s">
        <v>135</v>
      </c>
      <c r="AH295" s="56" t="s">
        <v>2422</v>
      </c>
      <c r="AI295" s="56" t="s">
        <v>81</v>
      </c>
      <c r="AJ295" s="56" t="s">
        <v>108</v>
      </c>
      <c r="AK295" s="56" t="s">
        <v>109</v>
      </c>
      <c r="AL295" s="56" t="s">
        <v>110</v>
      </c>
      <c r="AM295"/>
      <c r="AN295" s="56" t="s">
        <v>75</v>
      </c>
      <c r="AO295" s="56" t="s">
        <v>2</v>
      </c>
      <c r="AP295" s="60">
        <v>598.32000000000005</v>
      </c>
      <c r="AQ295" s="60">
        <v>0</v>
      </c>
      <c r="AR295" s="58">
        <v>1</v>
      </c>
      <c r="AS295" s="58">
        <v>0</v>
      </c>
      <c r="AT295" s="60">
        <v>8989.02</v>
      </c>
      <c r="AU295" s="60">
        <v>14028.24</v>
      </c>
      <c r="AV295" s="60">
        <v>442.05</v>
      </c>
      <c r="AW295" s="60">
        <v>23510.66</v>
      </c>
      <c r="AX295" s="60">
        <v>7550.76</v>
      </c>
      <c r="AY295" s="60">
        <v>8392.61</v>
      </c>
      <c r="AZ295" s="60">
        <v>85607.39</v>
      </c>
      <c r="BA295" s="60">
        <v>14028.9</v>
      </c>
      <c r="BB295" s="60">
        <v>16090.36</v>
      </c>
      <c r="BC295" s="60">
        <v>16329.53</v>
      </c>
      <c r="BD295" s="60">
        <v>102888.98</v>
      </c>
      <c r="BE295" s="60">
        <v>25105.85</v>
      </c>
      <c r="BF295" s="60">
        <v>8989.02</v>
      </c>
      <c r="BG295" s="60">
        <v>14028.24</v>
      </c>
      <c r="BH295" s="60">
        <v>0</v>
      </c>
      <c r="BI295" s="60">
        <v>322522.3</v>
      </c>
      <c r="BJ295" s="61">
        <v>547</v>
      </c>
      <c r="BK295" s="2" t="s">
        <v>2340</v>
      </c>
    </row>
    <row r="296" spans="1:63" s="1" customFormat="1" ht="15" x14ac:dyDescent="0.25">
      <c r="A296" s="56" t="s">
        <v>127</v>
      </c>
      <c r="B296" s="56" t="s">
        <v>104</v>
      </c>
      <c r="C296" s="56" t="s">
        <v>128</v>
      </c>
      <c r="D296"/>
      <c r="E296"/>
      <c r="F296"/>
      <c r="G296" s="56" t="s">
        <v>129</v>
      </c>
      <c r="H296" s="56" t="s">
        <v>130</v>
      </c>
      <c r="I296" s="56" t="s">
        <v>757</v>
      </c>
      <c r="J296"/>
      <c r="K296" s="56" t="s">
        <v>70</v>
      </c>
      <c r="L296" s="56" t="s">
        <v>131</v>
      </c>
      <c r="M296"/>
      <c r="N296"/>
      <c r="O296" s="56" t="s">
        <v>132</v>
      </c>
      <c r="P296"/>
      <c r="Q296" s="56" t="s">
        <v>758</v>
      </c>
      <c r="R296"/>
      <c r="S296"/>
      <c r="T296" s="56" t="s">
        <v>2423</v>
      </c>
      <c r="U296" s="56" t="s">
        <v>2408</v>
      </c>
      <c r="V296" s="56" t="s">
        <v>2424</v>
      </c>
      <c r="W296" s="58">
        <v>22685</v>
      </c>
      <c r="X296" s="59" t="s">
        <v>2425</v>
      </c>
      <c r="Y296" s="56" t="s">
        <v>2426</v>
      </c>
      <c r="Z296" s="56" t="s">
        <v>2427</v>
      </c>
      <c r="AA296" s="56" t="s">
        <v>180</v>
      </c>
      <c r="AB296" s="56" t="s">
        <v>181</v>
      </c>
      <c r="AC296" s="56" t="s">
        <v>182</v>
      </c>
      <c r="AD296"/>
      <c r="AE296" s="56" t="s">
        <v>2428</v>
      </c>
      <c r="AF296" s="56" t="s">
        <v>773</v>
      </c>
      <c r="AG296" s="56" t="s">
        <v>135</v>
      </c>
      <c r="AH296" s="56" t="s">
        <v>2429</v>
      </c>
      <c r="AI296" s="56" t="s">
        <v>81</v>
      </c>
      <c r="AJ296" s="56" t="s">
        <v>183</v>
      </c>
      <c r="AK296" s="56" t="s">
        <v>2430</v>
      </c>
      <c r="AL296" s="56" t="s">
        <v>2431</v>
      </c>
      <c r="AM296"/>
      <c r="AN296" s="56" t="s">
        <v>75</v>
      </c>
      <c r="AO296" s="56" t="s">
        <v>2</v>
      </c>
      <c r="AP296" s="60">
        <v>1043.43</v>
      </c>
      <c r="AQ296" s="60">
        <v>0</v>
      </c>
      <c r="AR296" s="58">
        <v>1</v>
      </c>
      <c r="AS296" s="58">
        <v>0</v>
      </c>
      <c r="AT296" s="60">
        <v>8989.02</v>
      </c>
      <c r="AU296" s="60">
        <v>14028.24</v>
      </c>
      <c r="AV296" s="60">
        <v>770.91</v>
      </c>
      <c r="AW296" s="60">
        <v>23510.66</v>
      </c>
      <c r="AX296" s="60">
        <v>7550.76</v>
      </c>
      <c r="AY296" s="60">
        <v>8392.61</v>
      </c>
      <c r="AZ296" s="60">
        <v>85607.39</v>
      </c>
      <c r="BA296" s="60">
        <v>14028.9</v>
      </c>
      <c r="BB296" s="60">
        <v>16090.36</v>
      </c>
      <c r="BC296" s="60">
        <v>16329.53</v>
      </c>
      <c r="BD296" s="60">
        <v>102888.98</v>
      </c>
      <c r="BE296" s="60">
        <v>25105.85</v>
      </c>
      <c r="BF296" s="60">
        <v>8989.02</v>
      </c>
      <c r="BG296" s="60">
        <v>14028.24</v>
      </c>
      <c r="BH296" s="60">
        <v>0</v>
      </c>
      <c r="BI296" s="60">
        <v>322522.3</v>
      </c>
      <c r="BJ296" s="61">
        <v>547</v>
      </c>
      <c r="BK296" s="2" t="s">
        <v>2340</v>
      </c>
    </row>
    <row r="297" spans="1:63" s="1" customFormat="1" ht="15" x14ac:dyDescent="0.25">
      <c r="A297" s="56" t="s">
        <v>127</v>
      </c>
      <c r="B297" s="56" t="s">
        <v>104</v>
      </c>
      <c r="C297" s="56" t="s">
        <v>128</v>
      </c>
      <c r="D297"/>
      <c r="E297"/>
      <c r="F297"/>
      <c r="G297" s="56" t="s">
        <v>129</v>
      </c>
      <c r="H297" s="56" t="s">
        <v>130</v>
      </c>
      <c r="I297" s="56" t="s">
        <v>757</v>
      </c>
      <c r="J297"/>
      <c r="K297" s="56" t="s">
        <v>70</v>
      </c>
      <c r="L297" s="56" t="s">
        <v>131</v>
      </c>
      <c r="M297"/>
      <c r="N297"/>
      <c r="O297" s="56" t="s">
        <v>132</v>
      </c>
      <c r="P297"/>
      <c r="Q297" s="56" t="s">
        <v>758</v>
      </c>
      <c r="R297"/>
      <c r="S297"/>
      <c r="T297" s="56" t="s">
        <v>2423</v>
      </c>
      <c r="U297" s="56" t="s">
        <v>2408</v>
      </c>
      <c r="V297" s="56" t="s">
        <v>2432</v>
      </c>
      <c r="W297" s="58">
        <v>22663</v>
      </c>
      <c r="X297" s="59" t="s">
        <v>2433</v>
      </c>
      <c r="Y297" s="56" t="s">
        <v>2434</v>
      </c>
      <c r="Z297" s="56" t="s">
        <v>2435</v>
      </c>
      <c r="AA297" s="56" t="s">
        <v>151</v>
      </c>
      <c r="AB297" s="56" t="s">
        <v>152</v>
      </c>
      <c r="AC297" s="56" t="s">
        <v>153</v>
      </c>
      <c r="AD297"/>
      <c r="AE297" s="56" t="s">
        <v>2436</v>
      </c>
      <c r="AF297" s="56" t="s">
        <v>2437</v>
      </c>
      <c r="AG297" s="56" t="s">
        <v>135</v>
      </c>
      <c r="AH297" s="56" t="s">
        <v>2438</v>
      </c>
      <c r="AI297" s="56" t="s">
        <v>81</v>
      </c>
      <c r="AJ297" s="56" t="s">
        <v>158</v>
      </c>
      <c r="AK297" s="56" t="s">
        <v>109</v>
      </c>
      <c r="AL297" s="56" t="s">
        <v>110</v>
      </c>
      <c r="AM297"/>
      <c r="AN297" s="56" t="s">
        <v>75</v>
      </c>
      <c r="AO297" s="56" t="s">
        <v>2</v>
      </c>
      <c r="AP297" s="60">
        <v>114.07</v>
      </c>
      <c r="AQ297" s="60">
        <v>0</v>
      </c>
      <c r="AR297" s="58">
        <v>1</v>
      </c>
      <c r="AS297" s="58">
        <v>0</v>
      </c>
      <c r="AT297" s="60">
        <v>8989.02</v>
      </c>
      <c r="AU297" s="60">
        <v>14028.24</v>
      </c>
      <c r="AV297" s="60">
        <v>84.28</v>
      </c>
      <c r="AW297" s="60">
        <v>23510.66</v>
      </c>
      <c r="AX297" s="60">
        <v>7550.76</v>
      </c>
      <c r="AY297" s="60">
        <v>8392.61</v>
      </c>
      <c r="AZ297" s="60">
        <v>85607.39</v>
      </c>
      <c r="BA297" s="60">
        <v>14028.9</v>
      </c>
      <c r="BB297" s="60">
        <v>16090.36</v>
      </c>
      <c r="BC297" s="60">
        <v>16329.53</v>
      </c>
      <c r="BD297" s="60">
        <v>102888.98</v>
      </c>
      <c r="BE297" s="60">
        <v>25105.85</v>
      </c>
      <c r="BF297" s="60">
        <v>8989.02</v>
      </c>
      <c r="BG297" s="60">
        <v>14028.24</v>
      </c>
      <c r="BH297" s="60">
        <v>0</v>
      </c>
      <c r="BI297" s="60">
        <v>322522.3</v>
      </c>
      <c r="BJ297" s="61">
        <v>547</v>
      </c>
      <c r="BK297" s="2" t="s">
        <v>2340</v>
      </c>
    </row>
    <row r="298" spans="1:63" s="1" customFormat="1" ht="15" x14ac:dyDescent="0.25">
      <c r="A298" s="56" t="s">
        <v>127</v>
      </c>
      <c r="B298" s="56" t="s">
        <v>104</v>
      </c>
      <c r="C298" s="56" t="s">
        <v>128</v>
      </c>
      <c r="D298"/>
      <c r="E298"/>
      <c r="F298"/>
      <c r="G298" s="56" t="s">
        <v>129</v>
      </c>
      <c r="H298" s="56" t="s">
        <v>130</v>
      </c>
      <c r="I298" s="56" t="s">
        <v>757</v>
      </c>
      <c r="J298"/>
      <c r="K298" s="56" t="s">
        <v>70</v>
      </c>
      <c r="L298" s="56" t="s">
        <v>131</v>
      </c>
      <c r="M298"/>
      <c r="N298"/>
      <c r="O298" s="56" t="s">
        <v>132</v>
      </c>
      <c r="P298"/>
      <c r="Q298" s="56" t="s">
        <v>758</v>
      </c>
      <c r="R298"/>
      <c r="S298"/>
      <c r="T298" s="56" t="s">
        <v>2439</v>
      </c>
      <c r="U298" s="56" t="s">
        <v>2439</v>
      </c>
      <c r="V298" s="56" t="s">
        <v>2424</v>
      </c>
      <c r="W298" s="58">
        <v>47217</v>
      </c>
      <c r="X298" s="59" t="s">
        <v>2440</v>
      </c>
      <c r="Y298" s="56" t="s">
        <v>2426</v>
      </c>
      <c r="Z298" s="56" t="s">
        <v>2427</v>
      </c>
      <c r="AA298" s="56" t="s">
        <v>180</v>
      </c>
      <c r="AB298" s="56" t="s">
        <v>181</v>
      </c>
      <c r="AC298" s="56" t="s">
        <v>182</v>
      </c>
      <c r="AD298"/>
      <c r="AE298" s="56" t="s">
        <v>2428</v>
      </c>
      <c r="AF298" s="56" t="s">
        <v>773</v>
      </c>
      <c r="AG298" s="56" t="s">
        <v>135</v>
      </c>
      <c r="AH298" s="56" t="s">
        <v>2429</v>
      </c>
      <c r="AI298" s="56" t="s">
        <v>81</v>
      </c>
      <c r="AJ298" s="56" t="s">
        <v>183</v>
      </c>
      <c r="AK298" s="56" t="s">
        <v>2430</v>
      </c>
      <c r="AL298" s="56" t="s">
        <v>2431</v>
      </c>
      <c r="AM298"/>
      <c r="AN298" s="56" t="s">
        <v>75</v>
      </c>
      <c r="AO298" s="56" t="s">
        <v>2</v>
      </c>
      <c r="AP298" s="60">
        <v>-132.63</v>
      </c>
      <c r="AQ298" s="60">
        <v>-132.63</v>
      </c>
      <c r="AR298" s="58">
        <v>0</v>
      </c>
      <c r="AS298" s="58">
        <v>1</v>
      </c>
      <c r="AT298" s="60">
        <v>8989.02</v>
      </c>
      <c r="AU298" s="60">
        <v>14028.24</v>
      </c>
      <c r="AV298" s="60">
        <v>-100</v>
      </c>
      <c r="AW298" s="60">
        <v>23510.66</v>
      </c>
      <c r="AX298" s="60">
        <v>7550.76</v>
      </c>
      <c r="AY298" s="60">
        <v>8392.61</v>
      </c>
      <c r="AZ298" s="60">
        <v>85607.39</v>
      </c>
      <c r="BA298" s="60">
        <v>14028.9</v>
      </c>
      <c r="BB298" s="60">
        <v>16090.36</v>
      </c>
      <c r="BC298" s="60">
        <v>16329.53</v>
      </c>
      <c r="BD298" s="60">
        <v>102888.98</v>
      </c>
      <c r="BE298" s="60">
        <v>25105.85</v>
      </c>
      <c r="BF298" s="60">
        <v>8989.02</v>
      </c>
      <c r="BG298" s="60">
        <v>14028.24</v>
      </c>
      <c r="BH298" s="60">
        <v>0</v>
      </c>
      <c r="BI298" s="60">
        <v>322522.3</v>
      </c>
      <c r="BJ298" s="61">
        <v>547</v>
      </c>
      <c r="BK298" s="2" t="s">
        <v>2340</v>
      </c>
    </row>
    <row r="299" spans="1:63" s="1" customFormat="1" ht="15" x14ac:dyDescent="0.25">
      <c r="A299" s="56" t="s">
        <v>127</v>
      </c>
      <c r="B299" s="56" t="s">
        <v>104</v>
      </c>
      <c r="C299" s="56" t="s">
        <v>128</v>
      </c>
      <c r="D299"/>
      <c r="E299"/>
      <c r="F299"/>
      <c r="G299" s="56" t="s">
        <v>129</v>
      </c>
      <c r="H299" s="56" t="s">
        <v>130</v>
      </c>
      <c r="I299" s="56" t="s">
        <v>757</v>
      </c>
      <c r="J299"/>
      <c r="K299" s="56" t="s">
        <v>70</v>
      </c>
      <c r="L299" s="56" t="s">
        <v>131</v>
      </c>
      <c r="M299"/>
      <c r="N299"/>
      <c r="O299" s="56" t="s">
        <v>132</v>
      </c>
      <c r="P299"/>
      <c r="Q299" s="56" t="s">
        <v>759</v>
      </c>
      <c r="R299"/>
      <c r="S299"/>
      <c r="T299" s="56" t="s">
        <v>2439</v>
      </c>
      <c r="U299" s="56" t="s">
        <v>2439</v>
      </c>
      <c r="V299" s="56" t="s">
        <v>2441</v>
      </c>
      <c r="W299" s="58">
        <v>47686</v>
      </c>
      <c r="X299" s="59" t="s">
        <v>2442</v>
      </c>
      <c r="Y299" s="56" t="s">
        <v>837</v>
      </c>
      <c r="Z299" s="56" t="s">
        <v>838</v>
      </c>
      <c r="AA299" s="56" t="s">
        <v>76</v>
      </c>
      <c r="AB299" s="56" t="s">
        <v>77</v>
      </c>
      <c r="AC299" s="56" t="s">
        <v>78</v>
      </c>
      <c r="AD299"/>
      <c r="AE299" s="56" t="s">
        <v>171</v>
      </c>
      <c r="AF299" s="56" t="s">
        <v>96</v>
      </c>
      <c r="AG299" s="56" t="s">
        <v>73</v>
      </c>
      <c r="AH299" s="56" t="s">
        <v>172</v>
      </c>
      <c r="AI299" s="56" t="s">
        <v>74</v>
      </c>
      <c r="AJ299" s="56" t="s">
        <v>79</v>
      </c>
      <c r="AK299" s="56" t="s">
        <v>170</v>
      </c>
      <c r="AL299" s="56" t="s">
        <v>170</v>
      </c>
      <c r="AM299"/>
      <c r="AN299" s="56" t="s">
        <v>75</v>
      </c>
      <c r="AO299" s="56" t="s">
        <v>3</v>
      </c>
      <c r="AP299" s="60">
        <v>49.6</v>
      </c>
      <c r="AQ299" s="60">
        <v>0</v>
      </c>
      <c r="AR299" s="58">
        <v>1</v>
      </c>
      <c r="AS299" s="58">
        <v>0</v>
      </c>
      <c r="AT299" s="60">
        <v>8989.02</v>
      </c>
      <c r="AU299" s="60">
        <v>14028.24</v>
      </c>
      <c r="AV299" s="60">
        <v>49.6</v>
      </c>
      <c r="AW299" s="60">
        <v>23510.66</v>
      </c>
      <c r="AX299" s="60">
        <v>7550.76</v>
      </c>
      <c r="AY299" s="60">
        <v>8392.61</v>
      </c>
      <c r="AZ299" s="60">
        <v>85607.39</v>
      </c>
      <c r="BA299" s="60">
        <v>14028.9</v>
      </c>
      <c r="BB299" s="60">
        <v>16090.36</v>
      </c>
      <c r="BC299" s="60">
        <v>16329.53</v>
      </c>
      <c r="BD299" s="60">
        <v>102888.98</v>
      </c>
      <c r="BE299" s="60">
        <v>25105.85</v>
      </c>
      <c r="BF299" s="60">
        <v>8989.02</v>
      </c>
      <c r="BG299" s="60">
        <v>14028.24</v>
      </c>
      <c r="BH299" s="60">
        <v>0</v>
      </c>
      <c r="BI299" s="60">
        <v>322522.3</v>
      </c>
      <c r="BJ299" s="61">
        <v>547</v>
      </c>
      <c r="BK299" s="2" t="s">
        <v>2340</v>
      </c>
    </row>
    <row r="300" spans="1:63" s="1" customFormat="1" ht="23.25" x14ac:dyDescent="0.25">
      <c r="A300" s="56" t="s">
        <v>127</v>
      </c>
      <c r="B300" s="56" t="s">
        <v>104</v>
      </c>
      <c r="C300" s="56" t="s">
        <v>128</v>
      </c>
      <c r="D300"/>
      <c r="E300"/>
      <c r="F300"/>
      <c r="G300" s="56" t="s">
        <v>129</v>
      </c>
      <c r="H300" s="56" t="s">
        <v>130</v>
      </c>
      <c r="I300" s="56" t="s">
        <v>757</v>
      </c>
      <c r="J300"/>
      <c r="K300" s="56" t="s">
        <v>70</v>
      </c>
      <c r="L300" s="56" t="s">
        <v>131</v>
      </c>
      <c r="M300"/>
      <c r="N300"/>
      <c r="O300" s="56" t="s">
        <v>132</v>
      </c>
      <c r="P300"/>
      <c r="Q300" s="56" t="s">
        <v>759</v>
      </c>
      <c r="R300"/>
      <c r="S300"/>
      <c r="T300" s="56" t="s">
        <v>2443</v>
      </c>
      <c r="U300" s="56" t="s">
        <v>2439</v>
      </c>
      <c r="V300" s="56" t="s">
        <v>2444</v>
      </c>
      <c r="W300" s="58">
        <v>43214</v>
      </c>
      <c r="X300" s="59" t="s">
        <v>2445</v>
      </c>
      <c r="Y300" s="56" t="s">
        <v>837</v>
      </c>
      <c r="Z300" s="56" t="s">
        <v>838</v>
      </c>
      <c r="AA300" s="56" t="s">
        <v>76</v>
      </c>
      <c r="AB300" s="56" t="s">
        <v>77</v>
      </c>
      <c r="AC300" s="56" t="s">
        <v>78</v>
      </c>
      <c r="AD300"/>
      <c r="AE300" s="56" t="s">
        <v>171</v>
      </c>
      <c r="AF300" s="56" t="s">
        <v>96</v>
      </c>
      <c r="AG300" s="56" t="s">
        <v>73</v>
      </c>
      <c r="AH300" s="56" t="s">
        <v>172</v>
      </c>
      <c r="AI300" s="56" t="s">
        <v>74</v>
      </c>
      <c r="AJ300" s="56" t="s">
        <v>79</v>
      </c>
      <c r="AK300" s="56" t="s">
        <v>170</v>
      </c>
      <c r="AL300" s="56" t="s">
        <v>170</v>
      </c>
      <c r="AM300"/>
      <c r="AN300" s="56" t="s">
        <v>75</v>
      </c>
      <c r="AO300" s="56" t="s">
        <v>3</v>
      </c>
      <c r="AP300" s="60">
        <v>83.47</v>
      </c>
      <c r="AQ300" s="60">
        <v>0</v>
      </c>
      <c r="AR300" s="58">
        <v>1</v>
      </c>
      <c r="AS300" s="58">
        <v>0</v>
      </c>
      <c r="AT300" s="60">
        <v>8989.02</v>
      </c>
      <c r="AU300" s="60">
        <v>14028.24</v>
      </c>
      <c r="AV300" s="60">
        <v>83.47</v>
      </c>
      <c r="AW300" s="60">
        <v>23510.66</v>
      </c>
      <c r="AX300" s="60">
        <v>7550.76</v>
      </c>
      <c r="AY300" s="60">
        <v>8392.61</v>
      </c>
      <c r="AZ300" s="60">
        <v>85607.39</v>
      </c>
      <c r="BA300" s="60">
        <v>14028.9</v>
      </c>
      <c r="BB300" s="60">
        <v>16090.36</v>
      </c>
      <c r="BC300" s="60">
        <v>16329.53</v>
      </c>
      <c r="BD300" s="60">
        <v>102888.98</v>
      </c>
      <c r="BE300" s="60">
        <v>25105.85</v>
      </c>
      <c r="BF300" s="60">
        <v>8989.02</v>
      </c>
      <c r="BG300" s="60">
        <v>14028.24</v>
      </c>
      <c r="BH300" s="60">
        <v>0</v>
      </c>
      <c r="BI300" s="60">
        <v>322522.3</v>
      </c>
      <c r="BJ300" s="61">
        <v>547</v>
      </c>
      <c r="BK300" s="2" t="s">
        <v>2340</v>
      </c>
    </row>
    <row r="301" spans="1:63" s="1" customFormat="1" ht="15" x14ac:dyDescent="0.25">
      <c r="A301" s="56" t="s">
        <v>127</v>
      </c>
      <c r="B301" s="56" t="s">
        <v>104</v>
      </c>
      <c r="C301" s="56" t="s">
        <v>128</v>
      </c>
      <c r="D301"/>
      <c r="E301"/>
      <c r="F301"/>
      <c r="G301" s="56" t="s">
        <v>129</v>
      </c>
      <c r="H301" s="56" t="s">
        <v>130</v>
      </c>
      <c r="I301" s="56" t="s">
        <v>757</v>
      </c>
      <c r="J301"/>
      <c r="K301" s="56" t="s">
        <v>70</v>
      </c>
      <c r="L301" s="56" t="s">
        <v>131</v>
      </c>
      <c r="M301"/>
      <c r="N301"/>
      <c r="O301" s="56" t="s">
        <v>132</v>
      </c>
      <c r="P301"/>
      <c r="Q301" s="56" t="s">
        <v>759</v>
      </c>
      <c r="R301"/>
      <c r="S301"/>
      <c r="T301" s="56" t="s">
        <v>2443</v>
      </c>
      <c r="U301" s="56" t="s">
        <v>2439</v>
      </c>
      <c r="V301" s="56" t="s">
        <v>2446</v>
      </c>
      <c r="W301" s="58">
        <v>49294</v>
      </c>
      <c r="X301" s="59" t="s">
        <v>2447</v>
      </c>
      <c r="Y301" s="56" t="s">
        <v>149</v>
      </c>
      <c r="Z301" s="56" t="s">
        <v>150</v>
      </c>
      <c r="AA301" s="56" t="s">
        <v>151</v>
      </c>
      <c r="AB301" s="56" t="s">
        <v>152</v>
      </c>
      <c r="AC301" s="56" t="s">
        <v>153</v>
      </c>
      <c r="AD301"/>
      <c r="AE301" s="56" t="s">
        <v>154</v>
      </c>
      <c r="AF301" s="56" t="s">
        <v>155</v>
      </c>
      <c r="AG301" s="56" t="s">
        <v>156</v>
      </c>
      <c r="AH301" s="56" t="s">
        <v>157</v>
      </c>
      <c r="AI301" s="56" t="s">
        <v>74</v>
      </c>
      <c r="AJ301" s="56" t="s">
        <v>158</v>
      </c>
      <c r="AK301" s="56" t="s">
        <v>159</v>
      </c>
      <c r="AL301" s="56" t="s">
        <v>159</v>
      </c>
      <c r="AM301"/>
      <c r="AN301" s="56" t="s">
        <v>75</v>
      </c>
      <c r="AO301" s="56" t="s">
        <v>3</v>
      </c>
      <c r="AP301" s="60">
        <v>89.34</v>
      </c>
      <c r="AQ301" s="60">
        <v>0</v>
      </c>
      <c r="AR301" s="58">
        <v>1</v>
      </c>
      <c r="AS301" s="58">
        <v>0</v>
      </c>
      <c r="AT301" s="60">
        <v>8989.02</v>
      </c>
      <c r="AU301" s="60">
        <v>14028.24</v>
      </c>
      <c r="AV301" s="60">
        <v>89.34</v>
      </c>
      <c r="AW301" s="60">
        <v>23510.66</v>
      </c>
      <c r="AX301" s="60">
        <v>7550.76</v>
      </c>
      <c r="AY301" s="60">
        <v>8392.61</v>
      </c>
      <c r="AZ301" s="60">
        <v>85607.39</v>
      </c>
      <c r="BA301" s="60">
        <v>14028.9</v>
      </c>
      <c r="BB301" s="60">
        <v>16090.36</v>
      </c>
      <c r="BC301" s="60">
        <v>16329.53</v>
      </c>
      <c r="BD301" s="60">
        <v>102888.98</v>
      </c>
      <c r="BE301" s="60">
        <v>25105.85</v>
      </c>
      <c r="BF301" s="60">
        <v>8989.02</v>
      </c>
      <c r="BG301" s="60">
        <v>14028.24</v>
      </c>
      <c r="BH301" s="60">
        <v>0</v>
      </c>
      <c r="BI301" s="60">
        <v>322522.3</v>
      </c>
      <c r="BJ301" s="61">
        <v>547</v>
      </c>
      <c r="BK301" s="2" t="s">
        <v>2340</v>
      </c>
    </row>
    <row r="302" spans="1:63" s="1" customFormat="1" ht="15" x14ac:dyDescent="0.25">
      <c r="A302" s="56" t="s">
        <v>127</v>
      </c>
      <c r="B302" s="56" t="s">
        <v>104</v>
      </c>
      <c r="C302" s="56" t="s">
        <v>128</v>
      </c>
      <c r="D302"/>
      <c r="E302"/>
      <c r="F302"/>
      <c r="G302" s="56" t="s">
        <v>129</v>
      </c>
      <c r="H302" s="56" t="s">
        <v>130</v>
      </c>
      <c r="I302" s="56" t="s">
        <v>757</v>
      </c>
      <c r="J302"/>
      <c r="K302" s="56" t="s">
        <v>70</v>
      </c>
      <c r="L302" s="56" t="s">
        <v>131</v>
      </c>
      <c r="M302"/>
      <c r="N302"/>
      <c r="O302" s="56" t="s">
        <v>132</v>
      </c>
      <c r="P302"/>
      <c r="Q302" s="56" t="s">
        <v>758</v>
      </c>
      <c r="R302"/>
      <c r="S302"/>
      <c r="T302" s="56" t="s">
        <v>2448</v>
      </c>
      <c r="U302" s="56" t="s">
        <v>2443</v>
      </c>
      <c r="V302" s="56" t="s">
        <v>2449</v>
      </c>
      <c r="W302" s="58">
        <v>52912</v>
      </c>
      <c r="X302" s="59" t="s">
        <v>2450</v>
      </c>
      <c r="Y302" s="56" t="s">
        <v>1378</v>
      </c>
      <c r="Z302" s="56" t="s">
        <v>1379</v>
      </c>
      <c r="AA302" s="56" t="s">
        <v>119</v>
      </c>
      <c r="AB302" s="56" t="s">
        <v>1380</v>
      </c>
      <c r="AC302" s="56" t="s">
        <v>187</v>
      </c>
      <c r="AD302"/>
      <c r="AE302" s="56" t="s">
        <v>1381</v>
      </c>
      <c r="AF302" s="56" t="s">
        <v>1382</v>
      </c>
      <c r="AG302" s="56" t="s">
        <v>123</v>
      </c>
      <c r="AH302" s="56" t="s">
        <v>1383</v>
      </c>
      <c r="AI302" s="56" t="s">
        <v>81</v>
      </c>
      <c r="AJ302" s="56" t="s">
        <v>79</v>
      </c>
      <c r="AK302" s="56" t="s">
        <v>109</v>
      </c>
      <c r="AL302" s="56" t="s">
        <v>110</v>
      </c>
      <c r="AM302"/>
      <c r="AN302" s="56" t="s">
        <v>75</v>
      </c>
      <c r="AO302" s="56" t="s">
        <v>2</v>
      </c>
      <c r="AP302" s="60">
        <v>67.87</v>
      </c>
      <c r="AQ302" s="60">
        <v>0</v>
      </c>
      <c r="AR302" s="58">
        <v>1</v>
      </c>
      <c r="AS302" s="58">
        <v>0</v>
      </c>
      <c r="AT302" s="60">
        <v>8989.02</v>
      </c>
      <c r="AU302" s="60">
        <v>14028.24</v>
      </c>
      <c r="AV302" s="60">
        <v>50</v>
      </c>
      <c r="AW302" s="60">
        <v>23510.66</v>
      </c>
      <c r="AX302" s="60">
        <v>7550.76</v>
      </c>
      <c r="AY302" s="60">
        <v>8392.61</v>
      </c>
      <c r="AZ302" s="60">
        <v>85607.39</v>
      </c>
      <c r="BA302" s="60">
        <v>14028.9</v>
      </c>
      <c r="BB302" s="60">
        <v>16090.36</v>
      </c>
      <c r="BC302" s="60">
        <v>16329.53</v>
      </c>
      <c r="BD302" s="60">
        <v>102888.98</v>
      </c>
      <c r="BE302" s="60">
        <v>25105.85</v>
      </c>
      <c r="BF302" s="60">
        <v>8989.02</v>
      </c>
      <c r="BG302" s="60">
        <v>14028.24</v>
      </c>
      <c r="BH302" s="60">
        <v>0</v>
      </c>
      <c r="BI302" s="60">
        <v>322522.3</v>
      </c>
      <c r="BJ302" s="61">
        <v>547</v>
      </c>
      <c r="BK302" s="2" t="s">
        <v>2340</v>
      </c>
    </row>
    <row r="303" spans="1:63" s="1" customFormat="1" ht="15" x14ac:dyDescent="0.25">
      <c r="A303" s="56" t="s">
        <v>127</v>
      </c>
      <c r="B303" s="56" t="s">
        <v>104</v>
      </c>
      <c r="C303" s="56" t="s">
        <v>128</v>
      </c>
      <c r="D303"/>
      <c r="E303"/>
      <c r="F303"/>
      <c r="G303" s="56" t="s">
        <v>129</v>
      </c>
      <c r="H303" s="56" t="s">
        <v>130</v>
      </c>
      <c r="I303" s="56" t="s">
        <v>757</v>
      </c>
      <c r="J303"/>
      <c r="K303" s="56" t="s">
        <v>70</v>
      </c>
      <c r="L303" s="56" t="s">
        <v>131</v>
      </c>
      <c r="M303"/>
      <c r="N303"/>
      <c r="O303" s="56" t="s">
        <v>132</v>
      </c>
      <c r="P303"/>
      <c r="Q303" s="56" t="s">
        <v>759</v>
      </c>
      <c r="R303"/>
      <c r="S303"/>
      <c r="T303" s="56" t="s">
        <v>2451</v>
      </c>
      <c r="U303" s="56" t="s">
        <v>2448</v>
      </c>
      <c r="V303" s="56" t="s">
        <v>789</v>
      </c>
      <c r="W303" s="58">
        <v>36611</v>
      </c>
      <c r="X303" s="59" t="s">
        <v>2452</v>
      </c>
      <c r="Y303" s="56" t="s">
        <v>790</v>
      </c>
      <c r="Z303" s="56" t="s">
        <v>791</v>
      </c>
      <c r="AA303" s="56" t="s">
        <v>119</v>
      </c>
      <c r="AB303" s="56" t="s">
        <v>173</v>
      </c>
      <c r="AC303" s="56" t="s">
        <v>174</v>
      </c>
      <c r="AD303"/>
      <c r="AE303" s="56" t="s">
        <v>792</v>
      </c>
      <c r="AF303" s="56" t="s">
        <v>114</v>
      </c>
      <c r="AG303" s="56" t="s">
        <v>115</v>
      </c>
      <c r="AH303" s="56" t="s">
        <v>793</v>
      </c>
      <c r="AI303" s="56" t="s">
        <v>74</v>
      </c>
      <c r="AJ303" s="56" t="s">
        <v>79</v>
      </c>
      <c r="AK303" s="56" t="s">
        <v>794</v>
      </c>
      <c r="AL303" s="56" t="s">
        <v>794</v>
      </c>
      <c r="AM303"/>
      <c r="AN303" s="56" t="s">
        <v>75</v>
      </c>
      <c r="AO303" s="56" t="s">
        <v>3</v>
      </c>
      <c r="AP303" s="60">
        <v>72.209999999999994</v>
      </c>
      <c r="AQ303" s="60">
        <v>0</v>
      </c>
      <c r="AR303" s="58">
        <v>1</v>
      </c>
      <c r="AS303" s="58">
        <v>0</v>
      </c>
      <c r="AT303" s="60">
        <v>8989.02</v>
      </c>
      <c r="AU303" s="60">
        <v>14028.24</v>
      </c>
      <c r="AV303" s="60">
        <v>72.209999999999994</v>
      </c>
      <c r="AW303" s="60">
        <v>23510.66</v>
      </c>
      <c r="AX303" s="60">
        <v>7550.76</v>
      </c>
      <c r="AY303" s="60">
        <v>8392.61</v>
      </c>
      <c r="AZ303" s="60">
        <v>85607.39</v>
      </c>
      <c r="BA303" s="60">
        <v>14028.9</v>
      </c>
      <c r="BB303" s="60">
        <v>16090.36</v>
      </c>
      <c r="BC303" s="60">
        <v>16329.53</v>
      </c>
      <c r="BD303" s="60">
        <v>102888.98</v>
      </c>
      <c r="BE303" s="60">
        <v>25105.85</v>
      </c>
      <c r="BF303" s="60">
        <v>8989.02</v>
      </c>
      <c r="BG303" s="60">
        <v>14028.24</v>
      </c>
      <c r="BH303" s="60">
        <v>0</v>
      </c>
      <c r="BI303" s="60">
        <v>322522.3</v>
      </c>
      <c r="BJ303" s="61">
        <v>547</v>
      </c>
      <c r="BK303" s="2" t="s">
        <v>2340</v>
      </c>
    </row>
    <row r="304" spans="1:63" s="1" customFormat="1" ht="15" x14ac:dyDescent="0.25">
      <c r="A304" s="56" t="s">
        <v>127</v>
      </c>
      <c r="B304" s="56" t="s">
        <v>104</v>
      </c>
      <c r="C304" s="56" t="s">
        <v>128</v>
      </c>
      <c r="D304"/>
      <c r="E304"/>
      <c r="F304"/>
      <c r="G304" s="56" t="s">
        <v>129</v>
      </c>
      <c r="H304" s="56" t="s">
        <v>130</v>
      </c>
      <c r="I304" s="56" t="s">
        <v>757</v>
      </c>
      <c r="J304"/>
      <c r="K304" s="56" t="s">
        <v>70</v>
      </c>
      <c r="L304" s="56" t="s">
        <v>131</v>
      </c>
      <c r="M304"/>
      <c r="N304"/>
      <c r="O304" s="56" t="s">
        <v>132</v>
      </c>
      <c r="P304"/>
      <c r="Q304" s="56" t="s">
        <v>759</v>
      </c>
      <c r="R304"/>
      <c r="S304"/>
      <c r="T304" s="56" t="s">
        <v>2453</v>
      </c>
      <c r="U304" s="56" t="s">
        <v>2451</v>
      </c>
      <c r="V304" s="56" t="s">
        <v>2454</v>
      </c>
      <c r="W304" s="58">
        <v>15031</v>
      </c>
      <c r="X304" s="59" t="s">
        <v>2455</v>
      </c>
      <c r="Y304" s="56" t="s">
        <v>1157</v>
      </c>
      <c r="Z304" s="56" t="s">
        <v>1158</v>
      </c>
      <c r="AA304" s="56" t="s">
        <v>94</v>
      </c>
      <c r="AB304" s="56" t="s">
        <v>1021</v>
      </c>
      <c r="AC304" s="56" t="s">
        <v>139</v>
      </c>
      <c r="AD304"/>
      <c r="AE304" s="56" t="s">
        <v>1159</v>
      </c>
      <c r="AF304" s="56" t="s">
        <v>1020</v>
      </c>
      <c r="AG304" s="56" t="s">
        <v>115</v>
      </c>
      <c r="AH304" s="56" t="s">
        <v>1160</v>
      </c>
      <c r="AI304" s="56" t="s">
        <v>74</v>
      </c>
      <c r="AJ304" s="56" t="s">
        <v>79</v>
      </c>
      <c r="AK304" s="56" t="s">
        <v>109</v>
      </c>
      <c r="AL304" s="56" t="s">
        <v>110</v>
      </c>
      <c r="AM304"/>
      <c r="AN304" s="56" t="s">
        <v>75</v>
      </c>
      <c r="AO304" s="56" t="s">
        <v>3</v>
      </c>
      <c r="AP304" s="60">
        <v>8</v>
      </c>
      <c r="AQ304" s="60">
        <v>0</v>
      </c>
      <c r="AR304" s="58">
        <v>1</v>
      </c>
      <c r="AS304" s="58">
        <v>0</v>
      </c>
      <c r="AT304" s="60">
        <v>8989.02</v>
      </c>
      <c r="AU304" s="60">
        <v>14028.24</v>
      </c>
      <c r="AV304" s="60">
        <v>8</v>
      </c>
      <c r="AW304" s="60">
        <v>23510.66</v>
      </c>
      <c r="AX304" s="60">
        <v>7550.76</v>
      </c>
      <c r="AY304" s="60">
        <v>8392.61</v>
      </c>
      <c r="AZ304" s="60">
        <v>85607.39</v>
      </c>
      <c r="BA304" s="60">
        <v>14028.9</v>
      </c>
      <c r="BB304" s="60">
        <v>16090.36</v>
      </c>
      <c r="BC304" s="60">
        <v>16329.53</v>
      </c>
      <c r="BD304" s="60">
        <v>102888.98</v>
      </c>
      <c r="BE304" s="60">
        <v>25105.85</v>
      </c>
      <c r="BF304" s="60">
        <v>8989.02</v>
      </c>
      <c r="BG304" s="60">
        <v>14028.24</v>
      </c>
      <c r="BH304" s="60">
        <v>0</v>
      </c>
      <c r="BI304" s="60">
        <v>322522.3</v>
      </c>
      <c r="BJ304" s="61">
        <v>547</v>
      </c>
      <c r="BK304" s="2" t="s">
        <v>2340</v>
      </c>
    </row>
    <row r="305" spans="1:63" s="1" customFormat="1" ht="15" x14ac:dyDescent="0.25">
      <c r="A305" s="56" t="s">
        <v>127</v>
      </c>
      <c r="B305" s="56" t="s">
        <v>104</v>
      </c>
      <c r="C305" s="56" t="s">
        <v>128</v>
      </c>
      <c r="D305"/>
      <c r="E305"/>
      <c r="F305"/>
      <c r="G305" s="56" t="s">
        <v>129</v>
      </c>
      <c r="H305" s="56" t="s">
        <v>130</v>
      </c>
      <c r="I305" s="56" t="s">
        <v>757</v>
      </c>
      <c r="J305"/>
      <c r="K305" s="56" t="s">
        <v>70</v>
      </c>
      <c r="L305" s="56" t="s">
        <v>131</v>
      </c>
      <c r="M305"/>
      <c r="N305"/>
      <c r="O305" s="56" t="s">
        <v>132</v>
      </c>
      <c r="P305"/>
      <c r="Q305" s="56" t="s">
        <v>759</v>
      </c>
      <c r="R305"/>
      <c r="S305"/>
      <c r="T305" s="56" t="s">
        <v>2456</v>
      </c>
      <c r="U305" s="56" t="s">
        <v>2448</v>
      </c>
      <c r="V305" s="56" t="s">
        <v>2457</v>
      </c>
      <c r="W305" s="58">
        <v>21800</v>
      </c>
      <c r="X305" s="59" t="s">
        <v>2458</v>
      </c>
      <c r="Y305" s="56" t="s">
        <v>149</v>
      </c>
      <c r="Z305" s="56" t="s">
        <v>150</v>
      </c>
      <c r="AA305" s="56" t="s">
        <v>151</v>
      </c>
      <c r="AB305" s="56" t="s">
        <v>152</v>
      </c>
      <c r="AC305" s="56" t="s">
        <v>153</v>
      </c>
      <c r="AD305"/>
      <c r="AE305" s="56" t="s">
        <v>154</v>
      </c>
      <c r="AF305" s="56" t="s">
        <v>155</v>
      </c>
      <c r="AG305" s="56" t="s">
        <v>156</v>
      </c>
      <c r="AH305" s="56" t="s">
        <v>157</v>
      </c>
      <c r="AI305" s="56" t="s">
        <v>74</v>
      </c>
      <c r="AJ305" s="56" t="s">
        <v>158</v>
      </c>
      <c r="AK305" s="56" t="s">
        <v>159</v>
      </c>
      <c r="AL305" s="56" t="s">
        <v>159</v>
      </c>
      <c r="AM305"/>
      <c r="AN305" s="56" t="s">
        <v>75</v>
      </c>
      <c r="AO305" s="56" t="s">
        <v>3</v>
      </c>
      <c r="AP305" s="60">
        <v>61.22</v>
      </c>
      <c r="AQ305" s="60">
        <v>0</v>
      </c>
      <c r="AR305" s="58">
        <v>1</v>
      </c>
      <c r="AS305" s="58">
        <v>0</v>
      </c>
      <c r="AT305" s="60">
        <v>8989.02</v>
      </c>
      <c r="AU305" s="60">
        <v>14028.24</v>
      </c>
      <c r="AV305" s="60">
        <v>61.22</v>
      </c>
      <c r="AW305" s="60">
        <v>23510.66</v>
      </c>
      <c r="AX305" s="60">
        <v>7550.76</v>
      </c>
      <c r="AY305" s="60">
        <v>8392.61</v>
      </c>
      <c r="AZ305" s="60">
        <v>85607.39</v>
      </c>
      <c r="BA305" s="60">
        <v>14028.9</v>
      </c>
      <c r="BB305" s="60">
        <v>16090.36</v>
      </c>
      <c r="BC305" s="60">
        <v>16329.53</v>
      </c>
      <c r="BD305" s="60">
        <v>102888.98</v>
      </c>
      <c r="BE305" s="60">
        <v>25105.85</v>
      </c>
      <c r="BF305" s="60">
        <v>8989.02</v>
      </c>
      <c r="BG305" s="60">
        <v>14028.24</v>
      </c>
      <c r="BH305" s="60">
        <v>0</v>
      </c>
      <c r="BI305" s="60">
        <v>322522.3</v>
      </c>
      <c r="BJ305" s="61">
        <v>547</v>
      </c>
      <c r="BK305" s="2" t="s">
        <v>2340</v>
      </c>
    </row>
    <row r="306" spans="1:63" s="1" customFormat="1" ht="23.25" x14ac:dyDescent="0.25">
      <c r="A306" s="56" t="s">
        <v>127</v>
      </c>
      <c r="B306" s="56" t="s">
        <v>104</v>
      </c>
      <c r="C306" s="56" t="s">
        <v>128</v>
      </c>
      <c r="D306"/>
      <c r="E306"/>
      <c r="F306"/>
      <c r="G306" s="56" t="s">
        <v>129</v>
      </c>
      <c r="H306" s="56" t="s">
        <v>130</v>
      </c>
      <c r="I306" s="56" t="s">
        <v>757</v>
      </c>
      <c r="J306"/>
      <c r="K306" s="56" t="s">
        <v>70</v>
      </c>
      <c r="L306" s="56" t="s">
        <v>131</v>
      </c>
      <c r="M306"/>
      <c r="N306"/>
      <c r="O306" s="56" t="s">
        <v>132</v>
      </c>
      <c r="P306"/>
      <c r="Q306" s="56" t="s">
        <v>759</v>
      </c>
      <c r="R306"/>
      <c r="S306"/>
      <c r="T306" s="56" t="s">
        <v>2456</v>
      </c>
      <c r="U306" s="56" t="s">
        <v>2453</v>
      </c>
      <c r="V306" s="56" t="s">
        <v>112</v>
      </c>
      <c r="W306" s="58">
        <v>22405</v>
      </c>
      <c r="X306" s="59" t="s">
        <v>2459</v>
      </c>
      <c r="Y306" s="56" t="s">
        <v>140</v>
      </c>
      <c r="Z306" s="56" t="s">
        <v>141</v>
      </c>
      <c r="AA306" s="56" t="s">
        <v>142</v>
      </c>
      <c r="AB306" s="56" t="s">
        <v>143</v>
      </c>
      <c r="AC306" s="56" t="s">
        <v>144</v>
      </c>
      <c r="AD306"/>
      <c r="AE306" s="56" t="s">
        <v>145</v>
      </c>
      <c r="AF306" s="56" t="s">
        <v>114</v>
      </c>
      <c r="AG306" s="56" t="s">
        <v>115</v>
      </c>
      <c r="AH306" s="56" t="s">
        <v>146</v>
      </c>
      <c r="AI306" s="56" t="s">
        <v>74</v>
      </c>
      <c r="AJ306" s="56" t="s">
        <v>147</v>
      </c>
      <c r="AK306" s="56" t="s">
        <v>148</v>
      </c>
      <c r="AL306" s="56" t="s">
        <v>148</v>
      </c>
      <c r="AM306"/>
      <c r="AN306" s="56" t="s">
        <v>75</v>
      </c>
      <c r="AO306" s="56" t="s">
        <v>3</v>
      </c>
      <c r="AP306" s="60">
        <v>6.82</v>
      </c>
      <c r="AQ306" s="60">
        <v>0</v>
      </c>
      <c r="AR306" s="58">
        <v>1</v>
      </c>
      <c r="AS306" s="58">
        <v>0</v>
      </c>
      <c r="AT306" s="60">
        <v>8989.02</v>
      </c>
      <c r="AU306" s="60">
        <v>14028.24</v>
      </c>
      <c r="AV306" s="60">
        <v>6.82</v>
      </c>
      <c r="AW306" s="60">
        <v>23510.66</v>
      </c>
      <c r="AX306" s="60">
        <v>7550.76</v>
      </c>
      <c r="AY306" s="60">
        <v>8392.61</v>
      </c>
      <c r="AZ306" s="60">
        <v>85607.39</v>
      </c>
      <c r="BA306" s="60">
        <v>14028.9</v>
      </c>
      <c r="BB306" s="60">
        <v>16090.36</v>
      </c>
      <c r="BC306" s="60">
        <v>16329.53</v>
      </c>
      <c r="BD306" s="60">
        <v>102888.98</v>
      </c>
      <c r="BE306" s="60">
        <v>25105.85</v>
      </c>
      <c r="BF306" s="60">
        <v>8989.02</v>
      </c>
      <c r="BG306" s="60">
        <v>14028.24</v>
      </c>
      <c r="BH306" s="60">
        <v>0</v>
      </c>
      <c r="BI306" s="60">
        <v>322522.3</v>
      </c>
      <c r="BJ306" s="61">
        <v>547</v>
      </c>
      <c r="BK306" s="2" t="s">
        <v>2340</v>
      </c>
    </row>
    <row r="307" spans="1:63" s="1" customFormat="1" ht="23.25" x14ac:dyDescent="0.25">
      <c r="A307" s="56" t="s">
        <v>127</v>
      </c>
      <c r="B307" s="56" t="s">
        <v>104</v>
      </c>
      <c r="C307" s="56" t="s">
        <v>128</v>
      </c>
      <c r="D307"/>
      <c r="E307"/>
      <c r="F307"/>
      <c r="G307" s="56" t="s">
        <v>129</v>
      </c>
      <c r="H307" s="56" t="s">
        <v>130</v>
      </c>
      <c r="I307" s="56" t="s">
        <v>757</v>
      </c>
      <c r="J307"/>
      <c r="K307" s="56" t="s">
        <v>70</v>
      </c>
      <c r="L307" s="56" t="s">
        <v>131</v>
      </c>
      <c r="M307"/>
      <c r="N307"/>
      <c r="O307" s="56" t="s">
        <v>132</v>
      </c>
      <c r="P307"/>
      <c r="Q307" s="56" t="s">
        <v>759</v>
      </c>
      <c r="R307"/>
      <c r="S307"/>
      <c r="T307" s="56" t="s">
        <v>2456</v>
      </c>
      <c r="U307" s="56" t="s">
        <v>2453</v>
      </c>
      <c r="V307" s="56" t="s">
        <v>112</v>
      </c>
      <c r="W307" s="58">
        <v>22407</v>
      </c>
      <c r="X307" s="59" t="s">
        <v>2459</v>
      </c>
      <c r="Y307" s="56" t="s">
        <v>140</v>
      </c>
      <c r="Z307" s="56" t="s">
        <v>141</v>
      </c>
      <c r="AA307" s="56" t="s">
        <v>142</v>
      </c>
      <c r="AB307" s="56" t="s">
        <v>143</v>
      </c>
      <c r="AC307" s="56" t="s">
        <v>144</v>
      </c>
      <c r="AD307"/>
      <c r="AE307" s="56" t="s">
        <v>145</v>
      </c>
      <c r="AF307" s="56" t="s">
        <v>114</v>
      </c>
      <c r="AG307" s="56" t="s">
        <v>115</v>
      </c>
      <c r="AH307" s="56" t="s">
        <v>146</v>
      </c>
      <c r="AI307" s="56" t="s">
        <v>74</v>
      </c>
      <c r="AJ307" s="56" t="s">
        <v>147</v>
      </c>
      <c r="AK307" s="56" t="s">
        <v>148</v>
      </c>
      <c r="AL307" s="56" t="s">
        <v>148</v>
      </c>
      <c r="AM307"/>
      <c r="AN307" s="56" t="s">
        <v>75</v>
      </c>
      <c r="AO307" s="56" t="s">
        <v>3</v>
      </c>
      <c r="AP307" s="60">
        <v>1.77</v>
      </c>
      <c r="AQ307" s="60">
        <v>0</v>
      </c>
      <c r="AR307" s="58">
        <v>1</v>
      </c>
      <c r="AS307" s="58">
        <v>0</v>
      </c>
      <c r="AT307" s="60">
        <v>8989.02</v>
      </c>
      <c r="AU307" s="60">
        <v>14028.24</v>
      </c>
      <c r="AV307" s="60">
        <v>1.77</v>
      </c>
      <c r="AW307" s="60">
        <v>23510.66</v>
      </c>
      <c r="AX307" s="60">
        <v>7550.76</v>
      </c>
      <c r="AY307" s="60">
        <v>8392.61</v>
      </c>
      <c r="AZ307" s="60">
        <v>85607.39</v>
      </c>
      <c r="BA307" s="60">
        <v>14028.9</v>
      </c>
      <c r="BB307" s="60">
        <v>16090.36</v>
      </c>
      <c r="BC307" s="60">
        <v>16329.53</v>
      </c>
      <c r="BD307" s="60">
        <v>102888.98</v>
      </c>
      <c r="BE307" s="60">
        <v>25105.85</v>
      </c>
      <c r="BF307" s="60">
        <v>8989.02</v>
      </c>
      <c r="BG307" s="60">
        <v>14028.24</v>
      </c>
      <c r="BH307" s="60">
        <v>0</v>
      </c>
      <c r="BI307" s="60">
        <v>322522.3</v>
      </c>
      <c r="BJ307" s="61">
        <v>547</v>
      </c>
      <c r="BK307" s="2" t="s">
        <v>2340</v>
      </c>
    </row>
    <row r="308" spans="1:63" s="1" customFormat="1" ht="15" x14ac:dyDescent="0.25">
      <c r="A308" s="56" t="s">
        <v>127</v>
      </c>
      <c r="B308" s="56" t="s">
        <v>104</v>
      </c>
      <c r="C308" s="56" t="s">
        <v>128</v>
      </c>
      <c r="D308"/>
      <c r="E308"/>
      <c r="F308"/>
      <c r="G308" s="56" t="s">
        <v>129</v>
      </c>
      <c r="H308" s="56" t="s">
        <v>130</v>
      </c>
      <c r="I308" s="56" t="s">
        <v>757</v>
      </c>
      <c r="J308"/>
      <c r="K308" s="56" t="s">
        <v>70</v>
      </c>
      <c r="L308" s="56" t="s">
        <v>131</v>
      </c>
      <c r="M308"/>
      <c r="N308"/>
      <c r="O308" s="56" t="s">
        <v>132</v>
      </c>
      <c r="P308"/>
      <c r="Q308" s="56" t="s">
        <v>758</v>
      </c>
      <c r="R308"/>
      <c r="S308"/>
      <c r="T308" s="56" t="s">
        <v>2460</v>
      </c>
      <c r="U308" s="56" t="s">
        <v>2460</v>
      </c>
      <c r="V308" s="56" t="s">
        <v>2461</v>
      </c>
      <c r="W308" s="58">
        <v>36100</v>
      </c>
      <c r="X308" s="59" t="s">
        <v>2462</v>
      </c>
      <c r="Y308" s="56" t="s">
        <v>1439</v>
      </c>
      <c r="Z308" s="56" t="s">
        <v>1440</v>
      </c>
      <c r="AA308" s="56" t="s">
        <v>1441</v>
      </c>
      <c r="AB308" s="56" t="s">
        <v>1442</v>
      </c>
      <c r="AC308" s="56" t="s">
        <v>190</v>
      </c>
      <c r="AD308"/>
      <c r="AE308" s="56" t="s">
        <v>1443</v>
      </c>
      <c r="AF308" s="56" t="s">
        <v>1444</v>
      </c>
      <c r="AG308" s="56" t="s">
        <v>1445</v>
      </c>
      <c r="AH308" s="56" t="s">
        <v>1446</v>
      </c>
      <c r="AI308" s="56" t="s">
        <v>81</v>
      </c>
      <c r="AJ308" s="56" t="s">
        <v>79</v>
      </c>
      <c r="AK308" s="56" t="s">
        <v>109</v>
      </c>
      <c r="AL308" s="56" t="s">
        <v>110</v>
      </c>
      <c r="AM308"/>
      <c r="AN308" s="56" t="s">
        <v>75</v>
      </c>
      <c r="AO308" s="56" t="s">
        <v>2</v>
      </c>
      <c r="AP308" s="60">
        <v>238.22</v>
      </c>
      <c r="AQ308" s="60">
        <v>0</v>
      </c>
      <c r="AR308" s="58">
        <v>1</v>
      </c>
      <c r="AS308" s="58">
        <v>0</v>
      </c>
      <c r="AT308" s="60">
        <v>8989.02</v>
      </c>
      <c r="AU308" s="60">
        <v>14028.24</v>
      </c>
      <c r="AV308" s="60">
        <v>176</v>
      </c>
      <c r="AW308" s="60">
        <v>23510.66</v>
      </c>
      <c r="AX308" s="60">
        <v>7550.76</v>
      </c>
      <c r="AY308" s="60">
        <v>8392.61</v>
      </c>
      <c r="AZ308" s="60">
        <v>85607.39</v>
      </c>
      <c r="BA308" s="60">
        <v>14028.9</v>
      </c>
      <c r="BB308" s="60">
        <v>16090.36</v>
      </c>
      <c r="BC308" s="60">
        <v>16329.53</v>
      </c>
      <c r="BD308" s="60">
        <v>102888.98</v>
      </c>
      <c r="BE308" s="60">
        <v>25105.85</v>
      </c>
      <c r="BF308" s="60">
        <v>8989.02</v>
      </c>
      <c r="BG308" s="60">
        <v>14028.24</v>
      </c>
      <c r="BH308" s="60">
        <v>0</v>
      </c>
      <c r="BI308" s="60">
        <v>322522.3</v>
      </c>
      <c r="BJ308" s="61">
        <v>547</v>
      </c>
      <c r="BK308" s="2" t="s">
        <v>2340</v>
      </c>
    </row>
    <row r="309" spans="1:63" s="1" customFormat="1" ht="15" x14ac:dyDescent="0.25">
      <c r="A309" s="56" t="s">
        <v>127</v>
      </c>
      <c r="B309" s="56" t="s">
        <v>104</v>
      </c>
      <c r="C309" s="56" t="s">
        <v>128</v>
      </c>
      <c r="D309"/>
      <c r="E309"/>
      <c r="F309"/>
      <c r="G309" s="56" t="s">
        <v>129</v>
      </c>
      <c r="H309" s="56" t="s">
        <v>130</v>
      </c>
      <c r="I309" s="56" t="s">
        <v>757</v>
      </c>
      <c r="J309"/>
      <c r="K309" s="56" t="s">
        <v>70</v>
      </c>
      <c r="L309" s="56" t="s">
        <v>131</v>
      </c>
      <c r="M309"/>
      <c r="N309"/>
      <c r="O309" s="56" t="s">
        <v>132</v>
      </c>
      <c r="P309"/>
      <c r="Q309" s="56" t="s">
        <v>759</v>
      </c>
      <c r="R309"/>
      <c r="S309"/>
      <c r="T309" s="56" t="s">
        <v>2460</v>
      </c>
      <c r="U309" s="56" t="s">
        <v>2456</v>
      </c>
      <c r="V309" s="56" t="s">
        <v>112</v>
      </c>
      <c r="W309" s="58">
        <v>39139</v>
      </c>
      <c r="X309" s="59" t="s">
        <v>2463</v>
      </c>
      <c r="Y309" s="56" t="s">
        <v>2464</v>
      </c>
      <c r="Z309" s="56" t="s">
        <v>2465</v>
      </c>
      <c r="AA309" s="56" t="s">
        <v>105</v>
      </c>
      <c r="AB309" s="56" t="s">
        <v>106</v>
      </c>
      <c r="AC309" s="56" t="s">
        <v>107</v>
      </c>
      <c r="AD309"/>
      <c r="AE309" s="56" t="s">
        <v>2466</v>
      </c>
      <c r="AF309" s="56" t="s">
        <v>114</v>
      </c>
      <c r="AG309" s="56" t="s">
        <v>115</v>
      </c>
      <c r="AH309" s="56" t="s">
        <v>2467</v>
      </c>
      <c r="AI309" s="56" t="s">
        <v>74</v>
      </c>
      <c r="AJ309" s="56" t="s">
        <v>108</v>
      </c>
      <c r="AK309" s="56" t="s">
        <v>109</v>
      </c>
      <c r="AL309" s="56" t="s">
        <v>110</v>
      </c>
      <c r="AM309"/>
      <c r="AN309" s="56" t="s">
        <v>75</v>
      </c>
      <c r="AO309" s="56" t="s">
        <v>3</v>
      </c>
      <c r="AP309" s="60">
        <v>234.04</v>
      </c>
      <c r="AQ309" s="60">
        <v>0</v>
      </c>
      <c r="AR309" s="58">
        <v>1</v>
      </c>
      <c r="AS309" s="58">
        <v>0</v>
      </c>
      <c r="AT309" s="60">
        <v>8989.02</v>
      </c>
      <c r="AU309" s="60">
        <v>14028.24</v>
      </c>
      <c r="AV309" s="60">
        <v>234.04</v>
      </c>
      <c r="AW309" s="60">
        <v>23510.66</v>
      </c>
      <c r="AX309" s="60">
        <v>7550.76</v>
      </c>
      <c r="AY309" s="60">
        <v>8392.61</v>
      </c>
      <c r="AZ309" s="60">
        <v>85607.39</v>
      </c>
      <c r="BA309" s="60">
        <v>14028.9</v>
      </c>
      <c r="BB309" s="60">
        <v>16090.36</v>
      </c>
      <c r="BC309" s="60">
        <v>16329.53</v>
      </c>
      <c r="BD309" s="60">
        <v>102888.98</v>
      </c>
      <c r="BE309" s="60">
        <v>25105.85</v>
      </c>
      <c r="BF309" s="60">
        <v>8989.02</v>
      </c>
      <c r="BG309" s="60">
        <v>14028.24</v>
      </c>
      <c r="BH309" s="60">
        <v>0</v>
      </c>
      <c r="BI309" s="60">
        <v>322522.3</v>
      </c>
      <c r="BJ309" s="61">
        <v>547</v>
      </c>
      <c r="BK309" s="2" t="s">
        <v>2340</v>
      </c>
    </row>
    <row r="310" spans="1:63" s="1" customFormat="1" ht="23.25" x14ac:dyDescent="0.25">
      <c r="A310" s="56" t="s">
        <v>127</v>
      </c>
      <c r="B310" s="56" t="s">
        <v>104</v>
      </c>
      <c r="C310" s="56" t="s">
        <v>128</v>
      </c>
      <c r="D310"/>
      <c r="E310"/>
      <c r="F310"/>
      <c r="G310" s="56" t="s">
        <v>129</v>
      </c>
      <c r="H310" s="56" t="s">
        <v>130</v>
      </c>
      <c r="I310" s="56" t="s">
        <v>757</v>
      </c>
      <c r="J310"/>
      <c r="K310" s="56" t="s">
        <v>70</v>
      </c>
      <c r="L310" s="56" t="s">
        <v>131</v>
      </c>
      <c r="M310"/>
      <c r="N310"/>
      <c r="O310" s="56" t="s">
        <v>132</v>
      </c>
      <c r="P310"/>
      <c r="Q310" s="56" t="s">
        <v>759</v>
      </c>
      <c r="R310"/>
      <c r="S310"/>
      <c r="T310" s="56" t="s">
        <v>2460</v>
      </c>
      <c r="U310" s="56" t="s">
        <v>2456</v>
      </c>
      <c r="V310" s="56" t="s">
        <v>2468</v>
      </c>
      <c r="W310" s="58">
        <v>34119</v>
      </c>
      <c r="X310" s="59" t="s">
        <v>2469</v>
      </c>
      <c r="Y310" s="56" t="s">
        <v>2470</v>
      </c>
      <c r="Z310" s="56" t="s">
        <v>2471</v>
      </c>
      <c r="AA310" s="56" t="s">
        <v>769</v>
      </c>
      <c r="AB310" s="56" t="s">
        <v>2472</v>
      </c>
      <c r="AC310" s="56" t="s">
        <v>2473</v>
      </c>
      <c r="AD310"/>
      <c r="AE310" s="56" t="s">
        <v>2474</v>
      </c>
      <c r="AF310" s="56" t="s">
        <v>912</v>
      </c>
      <c r="AG310" s="56" t="s">
        <v>115</v>
      </c>
      <c r="AH310" s="56" t="s">
        <v>2475</v>
      </c>
      <c r="AI310" s="56" t="s">
        <v>74</v>
      </c>
      <c r="AJ310" s="56" t="s">
        <v>79</v>
      </c>
      <c r="AK310" s="56" t="s">
        <v>109</v>
      </c>
      <c r="AL310" s="56" t="s">
        <v>110</v>
      </c>
      <c r="AM310"/>
      <c r="AN310" s="56" t="s">
        <v>75</v>
      </c>
      <c r="AO310" s="56" t="s">
        <v>3</v>
      </c>
      <c r="AP310" s="60">
        <v>241.45</v>
      </c>
      <c r="AQ310" s="60">
        <v>0</v>
      </c>
      <c r="AR310" s="58">
        <v>1</v>
      </c>
      <c r="AS310" s="58">
        <v>0</v>
      </c>
      <c r="AT310" s="60">
        <v>8989.02</v>
      </c>
      <c r="AU310" s="60">
        <v>14028.24</v>
      </c>
      <c r="AV310" s="60">
        <v>241.45</v>
      </c>
      <c r="AW310" s="60">
        <v>23510.66</v>
      </c>
      <c r="AX310" s="60">
        <v>7550.76</v>
      </c>
      <c r="AY310" s="60">
        <v>8392.61</v>
      </c>
      <c r="AZ310" s="60">
        <v>85607.39</v>
      </c>
      <c r="BA310" s="60">
        <v>14028.9</v>
      </c>
      <c r="BB310" s="60">
        <v>16090.36</v>
      </c>
      <c r="BC310" s="60">
        <v>16329.53</v>
      </c>
      <c r="BD310" s="60">
        <v>102888.98</v>
      </c>
      <c r="BE310" s="60">
        <v>25105.85</v>
      </c>
      <c r="BF310" s="60">
        <v>8989.02</v>
      </c>
      <c r="BG310" s="60">
        <v>14028.24</v>
      </c>
      <c r="BH310" s="60">
        <v>0</v>
      </c>
      <c r="BI310" s="60">
        <v>322522.3</v>
      </c>
      <c r="BJ310" s="61">
        <v>547</v>
      </c>
      <c r="BK310" s="2" t="s">
        <v>2340</v>
      </c>
    </row>
    <row r="311" spans="1:63" s="1" customFormat="1" ht="15" x14ac:dyDescent="0.25">
      <c r="A311" s="56" t="s">
        <v>127</v>
      </c>
      <c r="B311" s="56" t="s">
        <v>104</v>
      </c>
      <c r="C311" s="56" t="s">
        <v>128</v>
      </c>
      <c r="D311"/>
      <c r="E311"/>
      <c r="F311"/>
      <c r="G311" s="56" t="s">
        <v>129</v>
      </c>
      <c r="H311" s="56" t="s">
        <v>130</v>
      </c>
      <c r="I311" s="56" t="s">
        <v>757</v>
      </c>
      <c r="J311"/>
      <c r="K311" s="56" t="s">
        <v>70</v>
      </c>
      <c r="L311" s="56" t="s">
        <v>131</v>
      </c>
      <c r="M311"/>
      <c r="N311"/>
      <c r="O311" s="56" t="s">
        <v>132</v>
      </c>
      <c r="P311"/>
      <c r="Q311" s="56" t="s">
        <v>759</v>
      </c>
      <c r="R311"/>
      <c r="S311"/>
      <c r="T311" s="56" t="s">
        <v>2476</v>
      </c>
      <c r="U311" s="56" t="s">
        <v>2476</v>
      </c>
      <c r="V311" s="56" t="s">
        <v>2477</v>
      </c>
      <c r="W311" s="58">
        <v>44471</v>
      </c>
      <c r="X311" s="59" t="s">
        <v>2478</v>
      </c>
      <c r="Y311" s="56" t="s">
        <v>1025</v>
      </c>
      <c r="Z311" s="56" t="s">
        <v>1026</v>
      </c>
      <c r="AA311" s="56" t="s">
        <v>98</v>
      </c>
      <c r="AB311" s="56" t="s">
        <v>99</v>
      </c>
      <c r="AC311" s="56" t="s">
        <v>100</v>
      </c>
      <c r="AD311"/>
      <c r="AE311" s="56" t="s">
        <v>1027</v>
      </c>
      <c r="AF311" s="56" t="s">
        <v>762</v>
      </c>
      <c r="AG311" s="56" t="s">
        <v>763</v>
      </c>
      <c r="AH311" s="56" t="s">
        <v>764</v>
      </c>
      <c r="AI311" s="56" t="s">
        <v>74</v>
      </c>
      <c r="AJ311" s="56" t="s">
        <v>98</v>
      </c>
      <c r="AK311" s="56" t="s">
        <v>765</v>
      </c>
      <c r="AL311" s="56" t="s">
        <v>765</v>
      </c>
      <c r="AM311"/>
      <c r="AN311" s="56" t="s">
        <v>75</v>
      </c>
      <c r="AO311" s="56" t="s">
        <v>3</v>
      </c>
      <c r="AP311" s="60">
        <v>829.63</v>
      </c>
      <c r="AQ311" s="60">
        <v>0</v>
      </c>
      <c r="AR311" s="58">
        <v>1</v>
      </c>
      <c r="AS311" s="58">
        <v>0</v>
      </c>
      <c r="AT311" s="60">
        <v>8989.02</v>
      </c>
      <c r="AU311" s="60">
        <v>14028.24</v>
      </c>
      <c r="AV311" s="60">
        <v>829.63</v>
      </c>
      <c r="AW311" s="60">
        <v>23510.66</v>
      </c>
      <c r="AX311" s="60">
        <v>7550.76</v>
      </c>
      <c r="AY311" s="60">
        <v>8392.61</v>
      </c>
      <c r="AZ311" s="60">
        <v>85607.39</v>
      </c>
      <c r="BA311" s="60">
        <v>14028.9</v>
      </c>
      <c r="BB311" s="60">
        <v>16090.36</v>
      </c>
      <c r="BC311" s="60">
        <v>16329.53</v>
      </c>
      <c r="BD311" s="60">
        <v>102888.98</v>
      </c>
      <c r="BE311" s="60">
        <v>25105.85</v>
      </c>
      <c r="BF311" s="60">
        <v>8989.02</v>
      </c>
      <c r="BG311" s="60">
        <v>14028.24</v>
      </c>
      <c r="BH311" s="60">
        <v>0</v>
      </c>
      <c r="BI311" s="60">
        <v>322522.3</v>
      </c>
      <c r="BJ311" s="61">
        <v>547</v>
      </c>
      <c r="BK311" s="2" t="s">
        <v>2340</v>
      </c>
    </row>
    <row r="312" spans="1:63" s="1" customFormat="1" ht="15" x14ac:dyDescent="0.25">
      <c r="A312" s="56" t="s">
        <v>127</v>
      </c>
      <c r="B312" s="56" t="s">
        <v>104</v>
      </c>
      <c r="C312" s="56" t="s">
        <v>128</v>
      </c>
      <c r="D312"/>
      <c r="E312"/>
      <c r="F312"/>
      <c r="G312" s="56" t="s">
        <v>129</v>
      </c>
      <c r="H312" s="56" t="s">
        <v>130</v>
      </c>
      <c r="I312" s="56" t="s">
        <v>757</v>
      </c>
      <c r="J312"/>
      <c r="K312" s="56" t="s">
        <v>70</v>
      </c>
      <c r="L312" s="56" t="s">
        <v>131</v>
      </c>
      <c r="M312"/>
      <c r="N312"/>
      <c r="O312" s="56" t="s">
        <v>132</v>
      </c>
      <c r="P312"/>
      <c r="Q312" s="56" t="s">
        <v>759</v>
      </c>
      <c r="R312"/>
      <c r="S312"/>
      <c r="T312" s="56" t="s">
        <v>2479</v>
      </c>
      <c r="U312" s="56" t="s">
        <v>2479</v>
      </c>
      <c r="V312" s="56" t="s">
        <v>2480</v>
      </c>
      <c r="W312" s="58">
        <v>48592</v>
      </c>
      <c r="X312" s="59" t="s">
        <v>2481</v>
      </c>
      <c r="Y312" s="56" t="s">
        <v>1028</v>
      </c>
      <c r="Z312" s="56" t="s">
        <v>1029</v>
      </c>
      <c r="AA312" s="56" t="s">
        <v>94</v>
      </c>
      <c r="AB312" s="56" t="s">
        <v>1030</v>
      </c>
      <c r="AC312" s="56" t="s">
        <v>95</v>
      </c>
      <c r="AD312"/>
      <c r="AE312" s="56" t="s">
        <v>1031</v>
      </c>
      <c r="AF312" s="56" t="s">
        <v>1032</v>
      </c>
      <c r="AG312" s="56" t="s">
        <v>115</v>
      </c>
      <c r="AH312" s="56" t="s">
        <v>1033</v>
      </c>
      <c r="AI312" s="56" t="s">
        <v>74</v>
      </c>
      <c r="AJ312" s="56" t="s">
        <v>97</v>
      </c>
      <c r="AK312" s="56" t="s">
        <v>109</v>
      </c>
      <c r="AL312" s="56" t="s">
        <v>110</v>
      </c>
      <c r="AM312"/>
      <c r="AN312" s="56" t="s">
        <v>75</v>
      </c>
      <c r="AO312" s="56" t="s">
        <v>3</v>
      </c>
      <c r="AP312" s="60">
        <v>64.040000000000006</v>
      </c>
      <c r="AQ312" s="60">
        <v>0</v>
      </c>
      <c r="AR312" s="58">
        <v>1</v>
      </c>
      <c r="AS312" s="58">
        <v>0</v>
      </c>
      <c r="AT312" s="60">
        <v>8989.02</v>
      </c>
      <c r="AU312" s="60">
        <v>14028.24</v>
      </c>
      <c r="AV312" s="60">
        <v>64.040000000000006</v>
      </c>
      <c r="AW312" s="60">
        <v>23510.66</v>
      </c>
      <c r="AX312" s="60">
        <v>7550.76</v>
      </c>
      <c r="AY312" s="60">
        <v>8392.61</v>
      </c>
      <c r="AZ312" s="60">
        <v>85607.39</v>
      </c>
      <c r="BA312" s="60">
        <v>14028.9</v>
      </c>
      <c r="BB312" s="60">
        <v>16090.36</v>
      </c>
      <c r="BC312" s="60">
        <v>16329.53</v>
      </c>
      <c r="BD312" s="60">
        <v>102888.98</v>
      </c>
      <c r="BE312" s="60">
        <v>25105.85</v>
      </c>
      <c r="BF312" s="60">
        <v>8989.02</v>
      </c>
      <c r="BG312" s="60">
        <v>14028.24</v>
      </c>
      <c r="BH312" s="60">
        <v>0</v>
      </c>
      <c r="BI312" s="60">
        <v>322522.3</v>
      </c>
      <c r="BJ312" s="61">
        <v>547</v>
      </c>
      <c r="BK312" s="2" t="s">
        <v>2340</v>
      </c>
    </row>
    <row r="313" spans="1:63" s="1" customFormat="1" ht="15" x14ac:dyDescent="0.25">
      <c r="A313" s="56" t="s">
        <v>127</v>
      </c>
      <c r="B313" s="56" t="s">
        <v>104</v>
      </c>
      <c r="C313" s="56" t="s">
        <v>128</v>
      </c>
      <c r="D313"/>
      <c r="E313"/>
      <c r="F313"/>
      <c r="G313" s="56" t="s">
        <v>129</v>
      </c>
      <c r="H313" s="56" t="s">
        <v>130</v>
      </c>
      <c r="I313" s="56" t="s">
        <v>757</v>
      </c>
      <c r="J313"/>
      <c r="K313" s="56" t="s">
        <v>70</v>
      </c>
      <c r="L313" s="56" t="s">
        <v>131</v>
      </c>
      <c r="M313"/>
      <c r="N313"/>
      <c r="O313" s="56" t="s">
        <v>132</v>
      </c>
      <c r="P313"/>
      <c r="Q313" s="56" t="s">
        <v>759</v>
      </c>
      <c r="R313"/>
      <c r="S313"/>
      <c r="T313" s="56" t="s">
        <v>2479</v>
      </c>
      <c r="U313" s="56" t="s">
        <v>2476</v>
      </c>
      <c r="V313" s="56" t="s">
        <v>2482</v>
      </c>
      <c r="W313" s="58">
        <v>47463</v>
      </c>
      <c r="X313" s="59" t="s">
        <v>2483</v>
      </c>
      <c r="Y313" s="56" t="s">
        <v>795</v>
      </c>
      <c r="Z313" s="56" t="s">
        <v>796</v>
      </c>
      <c r="AA313" s="56" t="s">
        <v>180</v>
      </c>
      <c r="AB313" s="56" t="s">
        <v>181</v>
      </c>
      <c r="AC313" s="56" t="s">
        <v>182</v>
      </c>
      <c r="AD313"/>
      <c r="AE313" s="56" t="s">
        <v>797</v>
      </c>
      <c r="AF313" s="56" t="s">
        <v>114</v>
      </c>
      <c r="AG313" s="56" t="s">
        <v>115</v>
      </c>
      <c r="AH313" s="56" t="s">
        <v>798</v>
      </c>
      <c r="AI313" s="56" t="s">
        <v>74</v>
      </c>
      <c r="AJ313" s="56" t="s">
        <v>183</v>
      </c>
      <c r="AK313" s="56" t="s">
        <v>799</v>
      </c>
      <c r="AL313" s="56" t="s">
        <v>800</v>
      </c>
      <c r="AM313"/>
      <c r="AN313" s="56" t="s">
        <v>75</v>
      </c>
      <c r="AO313" s="56" t="s">
        <v>3</v>
      </c>
      <c r="AP313" s="60">
        <v>27.59</v>
      </c>
      <c r="AQ313" s="60">
        <v>0</v>
      </c>
      <c r="AR313" s="58">
        <v>1</v>
      </c>
      <c r="AS313" s="58">
        <v>0</v>
      </c>
      <c r="AT313" s="60">
        <v>8989.02</v>
      </c>
      <c r="AU313" s="60">
        <v>14028.24</v>
      </c>
      <c r="AV313" s="60">
        <v>27.59</v>
      </c>
      <c r="AW313" s="60">
        <v>23510.66</v>
      </c>
      <c r="AX313" s="60">
        <v>7550.76</v>
      </c>
      <c r="AY313" s="60">
        <v>8392.61</v>
      </c>
      <c r="AZ313" s="60">
        <v>85607.39</v>
      </c>
      <c r="BA313" s="60">
        <v>14028.9</v>
      </c>
      <c r="BB313" s="60">
        <v>16090.36</v>
      </c>
      <c r="BC313" s="60">
        <v>16329.53</v>
      </c>
      <c r="BD313" s="60">
        <v>102888.98</v>
      </c>
      <c r="BE313" s="60">
        <v>25105.85</v>
      </c>
      <c r="BF313" s="60">
        <v>8989.02</v>
      </c>
      <c r="BG313" s="60">
        <v>14028.24</v>
      </c>
      <c r="BH313" s="60">
        <v>0</v>
      </c>
      <c r="BI313" s="60">
        <v>322522.3</v>
      </c>
      <c r="BJ313" s="61">
        <v>547</v>
      </c>
      <c r="BK313" s="2" t="s">
        <v>2340</v>
      </c>
    </row>
    <row r="314" spans="1:63" s="1" customFormat="1" ht="23.25" x14ac:dyDescent="0.25">
      <c r="A314" s="56" t="s">
        <v>127</v>
      </c>
      <c r="B314" s="56" t="s">
        <v>104</v>
      </c>
      <c r="C314" s="56" t="s">
        <v>128</v>
      </c>
      <c r="D314"/>
      <c r="E314"/>
      <c r="F314"/>
      <c r="G314" s="56" t="s">
        <v>129</v>
      </c>
      <c r="H314" s="56" t="s">
        <v>130</v>
      </c>
      <c r="I314" s="56" t="s">
        <v>757</v>
      </c>
      <c r="J314"/>
      <c r="K314" s="56" t="s">
        <v>70</v>
      </c>
      <c r="L314" s="56" t="s">
        <v>131</v>
      </c>
      <c r="M314"/>
      <c r="N314"/>
      <c r="O314" s="56" t="s">
        <v>132</v>
      </c>
      <c r="P314"/>
      <c r="Q314" s="56" t="s">
        <v>758</v>
      </c>
      <c r="R314"/>
      <c r="S314"/>
      <c r="T314" s="56" t="s">
        <v>2479</v>
      </c>
      <c r="U314" s="56" t="s">
        <v>2476</v>
      </c>
      <c r="V314" s="56" t="s">
        <v>2484</v>
      </c>
      <c r="W314" s="58">
        <v>46551</v>
      </c>
      <c r="X314" s="59" t="s">
        <v>2485</v>
      </c>
      <c r="Y314" s="56" t="s">
        <v>2486</v>
      </c>
      <c r="Z314" s="56" t="s">
        <v>2487</v>
      </c>
      <c r="AA314" s="56" t="s">
        <v>160</v>
      </c>
      <c r="AB314" s="56" t="s">
        <v>1404</v>
      </c>
      <c r="AC314" s="56" t="s">
        <v>198</v>
      </c>
      <c r="AD314"/>
      <c r="AE314" s="56" t="s">
        <v>2488</v>
      </c>
      <c r="AF314" s="56" t="s">
        <v>2489</v>
      </c>
      <c r="AG314" s="56" t="s">
        <v>123</v>
      </c>
      <c r="AH314" s="56" t="s">
        <v>2490</v>
      </c>
      <c r="AI314" s="56" t="s">
        <v>81</v>
      </c>
      <c r="AJ314" s="56" t="s">
        <v>79</v>
      </c>
      <c r="AK314" s="56" t="s">
        <v>109</v>
      </c>
      <c r="AL314" s="56" t="s">
        <v>110</v>
      </c>
      <c r="AM314"/>
      <c r="AN314" s="56" t="s">
        <v>75</v>
      </c>
      <c r="AO314" s="56" t="s">
        <v>2</v>
      </c>
      <c r="AP314" s="60">
        <v>850.23</v>
      </c>
      <c r="AQ314" s="60">
        <v>0</v>
      </c>
      <c r="AR314" s="58">
        <v>1</v>
      </c>
      <c r="AS314" s="58">
        <v>0</v>
      </c>
      <c r="AT314" s="60">
        <v>8989.02</v>
      </c>
      <c r="AU314" s="60">
        <v>14028.24</v>
      </c>
      <c r="AV314" s="60">
        <v>623.5</v>
      </c>
      <c r="AW314" s="60">
        <v>23510.66</v>
      </c>
      <c r="AX314" s="60">
        <v>7550.76</v>
      </c>
      <c r="AY314" s="60">
        <v>8392.61</v>
      </c>
      <c r="AZ314" s="60">
        <v>85607.39</v>
      </c>
      <c r="BA314" s="60">
        <v>14028.9</v>
      </c>
      <c r="BB314" s="60">
        <v>16090.36</v>
      </c>
      <c r="BC314" s="60">
        <v>16329.53</v>
      </c>
      <c r="BD314" s="60">
        <v>102888.98</v>
      </c>
      <c r="BE314" s="60">
        <v>25105.85</v>
      </c>
      <c r="BF314" s="60">
        <v>8989.02</v>
      </c>
      <c r="BG314" s="60">
        <v>14028.24</v>
      </c>
      <c r="BH314" s="60">
        <v>0</v>
      </c>
      <c r="BI314" s="60">
        <v>322522.3</v>
      </c>
      <c r="BJ314" s="61">
        <v>547</v>
      </c>
      <c r="BK314" s="2" t="s">
        <v>2340</v>
      </c>
    </row>
    <row r="315" spans="1:63" s="1" customFormat="1" ht="15" x14ac:dyDescent="0.25">
      <c r="A315" s="56" t="s">
        <v>127</v>
      </c>
      <c r="B315" s="56" t="s">
        <v>104</v>
      </c>
      <c r="C315" s="56" t="s">
        <v>128</v>
      </c>
      <c r="D315"/>
      <c r="E315"/>
      <c r="F315"/>
      <c r="G315" s="56" t="s">
        <v>129</v>
      </c>
      <c r="H315" s="56" t="s">
        <v>130</v>
      </c>
      <c r="I315" s="56" t="s">
        <v>757</v>
      </c>
      <c r="J315"/>
      <c r="K315" s="56" t="s">
        <v>70</v>
      </c>
      <c r="L315" s="56" t="s">
        <v>131</v>
      </c>
      <c r="M315"/>
      <c r="N315"/>
      <c r="O315" s="56" t="s">
        <v>132</v>
      </c>
      <c r="P315"/>
      <c r="Q315" s="56" t="s">
        <v>759</v>
      </c>
      <c r="R315"/>
      <c r="S315"/>
      <c r="T315" s="56" t="s">
        <v>2479</v>
      </c>
      <c r="U315" s="56" t="s">
        <v>2476</v>
      </c>
      <c r="V315" s="56" t="s">
        <v>2491</v>
      </c>
      <c r="W315" s="58">
        <v>42057</v>
      </c>
      <c r="X315" s="59" t="s">
        <v>2492</v>
      </c>
      <c r="Y315" s="56" t="s">
        <v>1945</v>
      </c>
      <c r="Z315" s="56" t="s">
        <v>1946</v>
      </c>
      <c r="AA315" s="56" t="s">
        <v>105</v>
      </c>
      <c r="AB315" s="56" t="s">
        <v>106</v>
      </c>
      <c r="AC315" s="56" t="s">
        <v>107</v>
      </c>
      <c r="AD315"/>
      <c r="AE315" s="56" t="s">
        <v>1947</v>
      </c>
      <c r="AF315" s="56" t="s">
        <v>114</v>
      </c>
      <c r="AG315" s="56" t="s">
        <v>115</v>
      </c>
      <c r="AH315" s="56" t="s">
        <v>1948</v>
      </c>
      <c r="AI315" s="56" t="s">
        <v>74</v>
      </c>
      <c r="AJ315" s="56" t="s">
        <v>108</v>
      </c>
      <c r="AK315" s="56" t="s">
        <v>1949</v>
      </c>
      <c r="AL315" s="56" t="s">
        <v>1949</v>
      </c>
      <c r="AM315"/>
      <c r="AN315" s="56" t="s">
        <v>75</v>
      </c>
      <c r="AO315" s="56" t="s">
        <v>3</v>
      </c>
      <c r="AP315" s="60">
        <v>253.71</v>
      </c>
      <c r="AQ315" s="60">
        <v>0</v>
      </c>
      <c r="AR315" s="58">
        <v>1</v>
      </c>
      <c r="AS315" s="58">
        <v>0</v>
      </c>
      <c r="AT315" s="60">
        <v>8989.02</v>
      </c>
      <c r="AU315" s="60">
        <v>14028.24</v>
      </c>
      <c r="AV315" s="60">
        <v>253.71</v>
      </c>
      <c r="AW315" s="60">
        <v>23510.66</v>
      </c>
      <c r="AX315" s="60">
        <v>7550.76</v>
      </c>
      <c r="AY315" s="60">
        <v>8392.61</v>
      </c>
      <c r="AZ315" s="60">
        <v>85607.39</v>
      </c>
      <c r="BA315" s="60">
        <v>14028.9</v>
      </c>
      <c r="BB315" s="60">
        <v>16090.36</v>
      </c>
      <c r="BC315" s="60">
        <v>16329.53</v>
      </c>
      <c r="BD315" s="60">
        <v>102888.98</v>
      </c>
      <c r="BE315" s="60">
        <v>25105.85</v>
      </c>
      <c r="BF315" s="60">
        <v>8989.02</v>
      </c>
      <c r="BG315" s="60">
        <v>14028.24</v>
      </c>
      <c r="BH315" s="60">
        <v>0</v>
      </c>
      <c r="BI315" s="60">
        <v>322522.3</v>
      </c>
      <c r="BJ315" s="61">
        <v>547</v>
      </c>
      <c r="BK315" s="2" t="s">
        <v>2340</v>
      </c>
    </row>
    <row r="316" spans="1:63" s="1" customFormat="1" ht="15" x14ac:dyDescent="0.25">
      <c r="A316" s="56" t="s">
        <v>127</v>
      </c>
      <c r="B316" s="56" t="s">
        <v>104</v>
      </c>
      <c r="C316" s="56" t="s">
        <v>128</v>
      </c>
      <c r="D316"/>
      <c r="E316"/>
      <c r="F316"/>
      <c r="G316" s="56" t="s">
        <v>129</v>
      </c>
      <c r="H316" s="56" t="s">
        <v>130</v>
      </c>
      <c r="I316" s="56" t="s">
        <v>757</v>
      </c>
      <c r="J316"/>
      <c r="K316" s="56" t="s">
        <v>70</v>
      </c>
      <c r="L316" s="56" t="s">
        <v>131</v>
      </c>
      <c r="M316"/>
      <c r="N316"/>
      <c r="O316" s="56" t="s">
        <v>132</v>
      </c>
      <c r="P316"/>
      <c r="Q316" s="56" t="s">
        <v>759</v>
      </c>
      <c r="R316"/>
      <c r="S316"/>
      <c r="T316" s="56" t="s">
        <v>2493</v>
      </c>
      <c r="U316" s="56" t="s">
        <v>2479</v>
      </c>
      <c r="V316" s="56" t="s">
        <v>2494</v>
      </c>
      <c r="W316" s="58">
        <v>31161</v>
      </c>
      <c r="X316" s="59" t="s">
        <v>2495</v>
      </c>
      <c r="Y316" s="56" t="s">
        <v>2496</v>
      </c>
      <c r="Z316" s="56" t="s">
        <v>2497</v>
      </c>
      <c r="AA316" s="56" t="s">
        <v>105</v>
      </c>
      <c r="AB316" s="56" t="s">
        <v>2498</v>
      </c>
      <c r="AC316" s="56" t="s">
        <v>2499</v>
      </c>
      <c r="AD316"/>
      <c r="AE316" s="56" t="s">
        <v>2500</v>
      </c>
      <c r="AF316" s="56" t="s">
        <v>114</v>
      </c>
      <c r="AG316" s="56" t="s">
        <v>115</v>
      </c>
      <c r="AH316" s="56" t="s">
        <v>2501</v>
      </c>
      <c r="AI316" s="56" t="s">
        <v>74</v>
      </c>
      <c r="AJ316" s="56" t="s">
        <v>108</v>
      </c>
      <c r="AK316" s="56" t="s">
        <v>109</v>
      </c>
      <c r="AL316" s="56" t="s">
        <v>110</v>
      </c>
      <c r="AM316"/>
      <c r="AN316" s="56" t="s">
        <v>75</v>
      </c>
      <c r="AO316" s="56" t="s">
        <v>3</v>
      </c>
      <c r="AP316" s="60">
        <v>607.80999999999995</v>
      </c>
      <c r="AQ316" s="60">
        <v>0</v>
      </c>
      <c r="AR316" s="58">
        <v>1</v>
      </c>
      <c r="AS316" s="58">
        <v>0</v>
      </c>
      <c r="AT316" s="60">
        <v>8989.02</v>
      </c>
      <c r="AU316" s="60">
        <v>14028.24</v>
      </c>
      <c r="AV316" s="60">
        <v>607.80999999999995</v>
      </c>
      <c r="AW316" s="60">
        <v>23510.66</v>
      </c>
      <c r="AX316" s="60">
        <v>7550.76</v>
      </c>
      <c r="AY316" s="60">
        <v>8392.61</v>
      </c>
      <c r="AZ316" s="60">
        <v>85607.39</v>
      </c>
      <c r="BA316" s="60">
        <v>14028.9</v>
      </c>
      <c r="BB316" s="60">
        <v>16090.36</v>
      </c>
      <c r="BC316" s="60">
        <v>16329.53</v>
      </c>
      <c r="BD316" s="60">
        <v>102888.98</v>
      </c>
      <c r="BE316" s="60">
        <v>25105.85</v>
      </c>
      <c r="BF316" s="60">
        <v>8989.02</v>
      </c>
      <c r="BG316" s="60">
        <v>14028.24</v>
      </c>
      <c r="BH316" s="60">
        <v>0</v>
      </c>
      <c r="BI316" s="60">
        <v>322522.3</v>
      </c>
      <c r="BJ316" s="61">
        <v>547</v>
      </c>
      <c r="BK316" s="2" t="s">
        <v>2340</v>
      </c>
    </row>
    <row r="317" spans="1:63" s="1" customFormat="1" ht="15" x14ac:dyDescent="0.25">
      <c r="A317" s="56" t="s">
        <v>127</v>
      </c>
      <c r="B317" s="56" t="s">
        <v>104</v>
      </c>
      <c r="C317" s="56" t="s">
        <v>128</v>
      </c>
      <c r="D317"/>
      <c r="E317"/>
      <c r="F317"/>
      <c r="G317" s="56" t="s">
        <v>129</v>
      </c>
      <c r="H317" s="56" t="s">
        <v>130</v>
      </c>
      <c r="I317" s="56" t="s">
        <v>757</v>
      </c>
      <c r="J317"/>
      <c r="K317" s="56" t="s">
        <v>70</v>
      </c>
      <c r="L317" s="56" t="s">
        <v>131</v>
      </c>
      <c r="M317"/>
      <c r="N317"/>
      <c r="O317" s="56" t="s">
        <v>132</v>
      </c>
      <c r="P317"/>
      <c r="Q317" s="56" t="s">
        <v>759</v>
      </c>
      <c r="R317"/>
      <c r="S317"/>
      <c r="T317" s="56" t="s">
        <v>2493</v>
      </c>
      <c r="U317" s="56" t="s">
        <v>2493</v>
      </c>
      <c r="V317" s="56" t="s">
        <v>2502</v>
      </c>
      <c r="W317" s="58">
        <v>32246</v>
      </c>
      <c r="X317" s="59" t="s">
        <v>2503</v>
      </c>
      <c r="Y317" s="56" t="s">
        <v>1025</v>
      </c>
      <c r="Z317" s="56" t="s">
        <v>1026</v>
      </c>
      <c r="AA317" s="56" t="s">
        <v>98</v>
      </c>
      <c r="AB317" s="56" t="s">
        <v>99</v>
      </c>
      <c r="AC317" s="56" t="s">
        <v>100</v>
      </c>
      <c r="AD317"/>
      <c r="AE317" s="56" t="s">
        <v>1027</v>
      </c>
      <c r="AF317" s="56" t="s">
        <v>762</v>
      </c>
      <c r="AG317" s="56" t="s">
        <v>763</v>
      </c>
      <c r="AH317" s="56" t="s">
        <v>764</v>
      </c>
      <c r="AI317" s="56" t="s">
        <v>74</v>
      </c>
      <c r="AJ317" s="56" t="s">
        <v>98</v>
      </c>
      <c r="AK317" s="56" t="s">
        <v>765</v>
      </c>
      <c r="AL317" s="56" t="s">
        <v>765</v>
      </c>
      <c r="AM317"/>
      <c r="AN317" s="56" t="s">
        <v>75</v>
      </c>
      <c r="AO317" s="56" t="s">
        <v>3</v>
      </c>
      <c r="AP317" s="60">
        <v>868.53</v>
      </c>
      <c r="AQ317" s="60">
        <v>0</v>
      </c>
      <c r="AR317" s="58">
        <v>1</v>
      </c>
      <c r="AS317" s="58">
        <v>0</v>
      </c>
      <c r="AT317" s="60">
        <v>8989.02</v>
      </c>
      <c r="AU317" s="60">
        <v>14028.24</v>
      </c>
      <c r="AV317" s="60">
        <v>868.53</v>
      </c>
      <c r="AW317" s="60">
        <v>23510.66</v>
      </c>
      <c r="AX317" s="60">
        <v>7550.76</v>
      </c>
      <c r="AY317" s="60">
        <v>8392.61</v>
      </c>
      <c r="AZ317" s="60">
        <v>85607.39</v>
      </c>
      <c r="BA317" s="60">
        <v>14028.9</v>
      </c>
      <c r="BB317" s="60">
        <v>16090.36</v>
      </c>
      <c r="BC317" s="60">
        <v>16329.53</v>
      </c>
      <c r="BD317" s="60">
        <v>102888.98</v>
      </c>
      <c r="BE317" s="60">
        <v>25105.85</v>
      </c>
      <c r="BF317" s="60">
        <v>8989.02</v>
      </c>
      <c r="BG317" s="60">
        <v>14028.24</v>
      </c>
      <c r="BH317" s="60">
        <v>0</v>
      </c>
      <c r="BI317" s="60">
        <v>322522.3</v>
      </c>
      <c r="BJ317" s="61">
        <v>547</v>
      </c>
      <c r="BK317" s="2" t="s">
        <v>2340</v>
      </c>
    </row>
    <row r="318" spans="1:63" s="1" customFormat="1" ht="15" x14ac:dyDescent="0.25">
      <c r="A318" s="56" t="s">
        <v>127</v>
      </c>
      <c r="B318" s="56" t="s">
        <v>104</v>
      </c>
      <c r="C318" s="56" t="s">
        <v>128</v>
      </c>
      <c r="D318"/>
      <c r="E318"/>
      <c r="F318"/>
      <c r="G318" s="56" t="s">
        <v>129</v>
      </c>
      <c r="H318" s="56" t="s">
        <v>130</v>
      </c>
      <c r="I318" s="56" t="s">
        <v>757</v>
      </c>
      <c r="J318"/>
      <c r="K318" s="56" t="s">
        <v>70</v>
      </c>
      <c r="L318" s="56" t="s">
        <v>131</v>
      </c>
      <c r="M318"/>
      <c r="N318"/>
      <c r="O318" s="56" t="s">
        <v>132</v>
      </c>
      <c r="P318"/>
      <c r="Q318" s="56" t="s">
        <v>759</v>
      </c>
      <c r="R318"/>
      <c r="S318"/>
      <c r="T318" s="56" t="s">
        <v>2493</v>
      </c>
      <c r="U318" s="56" t="s">
        <v>2493</v>
      </c>
      <c r="V318" s="56" t="s">
        <v>2504</v>
      </c>
      <c r="W318" s="58">
        <v>32247</v>
      </c>
      <c r="X318" s="59" t="s">
        <v>2505</v>
      </c>
      <c r="Y318" s="56" t="s">
        <v>1025</v>
      </c>
      <c r="Z318" s="56" t="s">
        <v>1026</v>
      </c>
      <c r="AA318" s="56" t="s">
        <v>98</v>
      </c>
      <c r="AB318" s="56" t="s">
        <v>99</v>
      </c>
      <c r="AC318" s="56" t="s">
        <v>100</v>
      </c>
      <c r="AD318"/>
      <c r="AE318" s="56" t="s">
        <v>1027</v>
      </c>
      <c r="AF318" s="56" t="s">
        <v>762</v>
      </c>
      <c r="AG318" s="56" t="s">
        <v>763</v>
      </c>
      <c r="AH318" s="56" t="s">
        <v>764</v>
      </c>
      <c r="AI318" s="56" t="s">
        <v>74</v>
      </c>
      <c r="AJ318" s="56" t="s">
        <v>98</v>
      </c>
      <c r="AK318" s="56" t="s">
        <v>765</v>
      </c>
      <c r="AL318" s="56" t="s">
        <v>765</v>
      </c>
      <c r="AM318"/>
      <c r="AN318" s="56" t="s">
        <v>75</v>
      </c>
      <c r="AO318" s="56" t="s">
        <v>3</v>
      </c>
      <c r="AP318" s="60">
        <v>868.53</v>
      </c>
      <c r="AQ318" s="60">
        <v>0</v>
      </c>
      <c r="AR318" s="58">
        <v>1</v>
      </c>
      <c r="AS318" s="58">
        <v>0</v>
      </c>
      <c r="AT318" s="60">
        <v>8989.02</v>
      </c>
      <c r="AU318" s="60">
        <v>14028.24</v>
      </c>
      <c r="AV318" s="60">
        <v>868.53</v>
      </c>
      <c r="AW318" s="60">
        <v>23510.66</v>
      </c>
      <c r="AX318" s="60">
        <v>7550.76</v>
      </c>
      <c r="AY318" s="60">
        <v>8392.61</v>
      </c>
      <c r="AZ318" s="60">
        <v>85607.39</v>
      </c>
      <c r="BA318" s="60">
        <v>14028.9</v>
      </c>
      <c r="BB318" s="60">
        <v>16090.36</v>
      </c>
      <c r="BC318" s="60">
        <v>16329.53</v>
      </c>
      <c r="BD318" s="60">
        <v>102888.98</v>
      </c>
      <c r="BE318" s="60">
        <v>25105.85</v>
      </c>
      <c r="BF318" s="60">
        <v>8989.02</v>
      </c>
      <c r="BG318" s="60">
        <v>14028.24</v>
      </c>
      <c r="BH318" s="60">
        <v>0</v>
      </c>
      <c r="BI318" s="60">
        <v>322522.3</v>
      </c>
      <c r="BJ318" s="61">
        <v>547</v>
      </c>
      <c r="BK318" s="2" t="s">
        <v>2340</v>
      </c>
    </row>
    <row r="319" spans="1:63" s="1" customFormat="1" ht="15" x14ac:dyDescent="0.25">
      <c r="A319" s="56" t="s">
        <v>127</v>
      </c>
      <c r="B319" s="56" t="s">
        <v>104</v>
      </c>
      <c r="C319" s="56" t="s">
        <v>128</v>
      </c>
      <c r="D319"/>
      <c r="E319"/>
      <c r="F319"/>
      <c r="G319" s="56" t="s">
        <v>129</v>
      </c>
      <c r="H319" s="56" t="s">
        <v>130</v>
      </c>
      <c r="I319" s="56" t="s">
        <v>757</v>
      </c>
      <c r="J319"/>
      <c r="K319" s="56" t="s">
        <v>70</v>
      </c>
      <c r="L319" s="56" t="s">
        <v>131</v>
      </c>
      <c r="M319"/>
      <c r="N319"/>
      <c r="O319" s="56" t="s">
        <v>132</v>
      </c>
      <c r="P319"/>
      <c r="Q319" s="56" t="s">
        <v>759</v>
      </c>
      <c r="R319"/>
      <c r="S319"/>
      <c r="T319" s="56" t="s">
        <v>2493</v>
      </c>
      <c r="U319" s="56" t="s">
        <v>2506</v>
      </c>
      <c r="V319" s="56" t="s">
        <v>2507</v>
      </c>
      <c r="W319" s="58">
        <v>32611</v>
      </c>
      <c r="X319" s="59" t="s">
        <v>2508</v>
      </c>
      <c r="Y319" s="56" t="s">
        <v>2204</v>
      </c>
      <c r="Z319" s="56" t="s">
        <v>2205</v>
      </c>
      <c r="AA319" s="56" t="s">
        <v>105</v>
      </c>
      <c r="AB319" s="56" t="s">
        <v>106</v>
      </c>
      <c r="AC319" s="56" t="s">
        <v>107</v>
      </c>
      <c r="AD319"/>
      <c r="AE319" s="56" t="s">
        <v>2206</v>
      </c>
      <c r="AF319" s="56" t="s">
        <v>114</v>
      </c>
      <c r="AG319" s="56" t="s">
        <v>115</v>
      </c>
      <c r="AH319" s="56" t="s">
        <v>2207</v>
      </c>
      <c r="AI319" s="56" t="s">
        <v>74</v>
      </c>
      <c r="AJ319" s="56" t="s">
        <v>108</v>
      </c>
      <c r="AK319" s="56" t="s">
        <v>2204</v>
      </c>
      <c r="AL319" s="56" t="s">
        <v>2204</v>
      </c>
      <c r="AM319"/>
      <c r="AN319" s="56" t="s">
        <v>75</v>
      </c>
      <c r="AO319" s="56" t="s">
        <v>3</v>
      </c>
      <c r="AP319" s="60">
        <v>520.97</v>
      </c>
      <c r="AQ319" s="60">
        <v>0</v>
      </c>
      <c r="AR319" s="58">
        <v>1</v>
      </c>
      <c r="AS319" s="58">
        <v>0</v>
      </c>
      <c r="AT319" s="60">
        <v>8989.02</v>
      </c>
      <c r="AU319" s="60">
        <v>14028.24</v>
      </c>
      <c r="AV319" s="60">
        <v>520.97</v>
      </c>
      <c r="AW319" s="60">
        <v>23510.66</v>
      </c>
      <c r="AX319" s="60">
        <v>7550.76</v>
      </c>
      <c r="AY319" s="60">
        <v>8392.61</v>
      </c>
      <c r="AZ319" s="60">
        <v>85607.39</v>
      </c>
      <c r="BA319" s="60">
        <v>14028.9</v>
      </c>
      <c r="BB319" s="60">
        <v>16090.36</v>
      </c>
      <c r="BC319" s="60">
        <v>16329.53</v>
      </c>
      <c r="BD319" s="60">
        <v>102888.98</v>
      </c>
      <c r="BE319" s="60">
        <v>25105.85</v>
      </c>
      <c r="BF319" s="60">
        <v>8989.02</v>
      </c>
      <c r="BG319" s="60">
        <v>14028.24</v>
      </c>
      <c r="BH319" s="60">
        <v>0</v>
      </c>
      <c r="BI319" s="60">
        <v>322522.3</v>
      </c>
      <c r="BJ319" s="61">
        <v>547</v>
      </c>
      <c r="BK319" s="2" t="s">
        <v>2340</v>
      </c>
    </row>
    <row r="320" spans="1:63" s="1" customFormat="1" ht="15" x14ac:dyDescent="0.25">
      <c r="A320" s="56" t="s">
        <v>127</v>
      </c>
      <c r="B320" s="56" t="s">
        <v>104</v>
      </c>
      <c r="C320" s="56" t="s">
        <v>128</v>
      </c>
      <c r="D320"/>
      <c r="E320"/>
      <c r="F320"/>
      <c r="G320" s="56" t="s">
        <v>129</v>
      </c>
      <c r="H320" s="56" t="s">
        <v>130</v>
      </c>
      <c r="I320" s="56" t="s">
        <v>757</v>
      </c>
      <c r="J320"/>
      <c r="K320" s="56" t="s">
        <v>70</v>
      </c>
      <c r="L320" s="56" t="s">
        <v>131</v>
      </c>
      <c r="M320"/>
      <c r="N320"/>
      <c r="O320" s="56" t="s">
        <v>132</v>
      </c>
      <c r="P320"/>
      <c r="Q320" s="56" t="s">
        <v>759</v>
      </c>
      <c r="R320"/>
      <c r="S320"/>
      <c r="T320" s="56" t="s">
        <v>2509</v>
      </c>
      <c r="U320" s="56" t="s">
        <v>2509</v>
      </c>
      <c r="V320" s="56" t="s">
        <v>2510</v>
      </c>
      <c r="W320" s="58">
        <v>22265</v>
      </c>
      <c r="X320" s="59" t="s">
        <v>2511</v>
      </c>
      <c r="Y320" s="56" t="s">
        <v>1028</v>
      </c>
      <c r="Z320" s="56" t="s">
        <v>1029</v>
      </c>
      <c r="AA320" s="56" t="s">
        <v>94</v>
      </c>
      <c r="AB320" s="56" t="s">
        <v>1030</v>
      </c>
      <c r="AC320" s="56" t="s">
        <v>95</v>
      </c>
      <c r="AD320"/>
      <c r="AE320" s="56" t="s">
        <v>1031</v>
      </c>
      <c r="AF320" s="56" t="s">
        <v>1032</v>
      </c>
      <c r="AG320" s="56" t="s">
        <v>115</v>
      </c>
      <c r="AH320" s="56" t="s">
        <v>1033</v>
      </c>
      <c r="AI320" s="56" t="s">
        <v>74</v>
      </c>
      <c r="AJ320" s="56" t="s">
        <v>97</v>
      </c>
      <c r="AK320" s="56" t="s">
        <v>109</v>
      </c>
      <c r="AL320" s="56" t="s">
        <v>110</v>
      </c>
      <c r="AM320"/>
      <c r="AN320" s="56" t="s">
        <v>75</v>
      </c>
      <c r="AO320" s="56" t="s">
        <v>3</v>
      </c>
      <c r="AP320" s="60">
        <v>1.74</v>
      </c>
      <c r="AQ320" s="60">
        <v>0</v>
      </c>
      <c r="AR320" s="58">
        <v>1</v>
      </c>
      <c r="AS320" s="58">
        <v>0</v>
      </c>
      <c r="AT320" s="60">
        <v>14028.24</v>
      </c>
      <c r="AU320" s="60">
        <v>7129.2</v>
      </c>
      <c r="AV320" s="60">
        <v>1.74</v>
      </c>
      <c r="AW320" s="60">
        <v>23510.66</v>
      </c>
      <c r="AX320" s="60">
        <v>7550.76</v>
      </c>
      <c r="AY320" s="60">
        <v>8392.61</v>
      </c>
      <c r="AZ320" s="60">
        <v>85607.39</v>
      </c>
      <c r="BA320" s="60">
        <v>14028.9</v>
      </c>
      <c r="BB320" s="60">
        <v>16090.36</v>
      </c>
      <c r="BC320" s="60">
        <v>16329.53</v>
      </c>
      <c r="BD320" s="60">
        <v>102888.98</v>
      </c>
      <c r="BE320" s="60">
        <v>25105.85</v>
      </c>
      <c r="BF320" s="60">
        <v>8989.02</v>
      </c>
      <c r="BG320" s="60">
        <v>14028.24</v>
      </c>
      <c r="BH320" s="60">
        <v>7129.2</v>
      </c>
      <c r="BI320" s="60">
        <v>329651.5</v>
      </c>
      <c r="BJ320" s="61">
        <v>595</v>
      </c>
      <c r="BK320" s="2" t="s">
        <v>2512</v>
      </c>
    </row>
    <row r="321" spans="1:63" s="1" customFormat="1" ht="15" x14ac:dyDescent="0.25">
      <c r="A321" s="56" t="s">
        <v>127</v>
      </c>
      <c r="B321" s="56" t="s">
        <v>104</v>
      </c>
      <c r="C321" s="56" t="s">
        <v>128</v>
      </c>
      <c r="D321"/>
      <c r="E321"/>
      <c r="F321"/>
      <c r="G321" s="56" t="s">
        <v>129</v>
      </c>
      <c r="H321" s="56" t="s">
        <v>130</v>
      </c>
      <c r="I321" s="56" t="s">
        <v>757</v>
      </c>
      <c r="J321"/>
      <c r="K321" s="56" t="s">
        <v>70</v>
      </c>
      <c r="L321" s="56" t="s">
        <v>131</v>
      </c>
      <c r="M321"/>
      <c r="N321"/>
      <c r="O321" s="56" t="s">
        <v>132</v>
      </c>
      <c r="P321"/>
      <c r="Q321" s="56" t="s">
        <v>759</v>
      </c>
      <c r="R321"/>
      <c r="S321"/>
      <c r="T321" s="56" t="s">
        <v>2509</v>
      </c>
      <c r="U321" s="56" t="s">
        <v>2479</v>
      </c>
      <c r="V321" s="56" t="s">
        <v>2513</v>
      </c>
      <c r="W321" s="58">
        <v>23277</v>
      </c>
      <c r="X321" s="59" t="s">
        <v>2514</v>
      </c>
      <c r="Y321" s="56" t="s">
        <v>149</v>
      </c>
      <c r="Z321" s="56" t="s">
        <v>150</v>
      </c>
      <c r="AA321" s="56" t="s">
        <v>151</v>
      </c>
      <c r="AB321" s="56" t="s">
        <v>152</v>
      </c>
      <c r="AC321" s="56" t="s">
        <v>153</v>
      </c>
      <c r="AD321"/>
      <c r="AE321" s="56" t="s">
        <v>154</v>
      </c>
      <c r="AF321" s="56" t="s">
        <v>155</v>
      </c>
      <c r="AG321" s="56" t="s">
        <v>156</v>
      </c>
      <c r="AH321" s="56" t="s">
        <v>157</v>
      </c>
      <c r="AI321" s="56" t="s">
        <v>74</v>
      </c>
      <c r="AJ321" s="56" t="s">
        <v>158</v>
      </c>
      <c r="AK321" s="56" t="s">
        <v>159</v>
      </c>
      <c r="AL321" s="56" t="s">
        <v>159</v>
      </c>
      <c r="AM321"/>
      <c r="AN321" s="56" t="s">
        <v>75</v>
      </c>
      <c r="AO321" s="56" t="s">
        <v>3</v>
      </c>
      <c r="AP321" s="60">
        <v>70.16</v>
      </c>
      <c r="AQ321" s="60">
        <v>0</v>
      </c>
      <c r="AR321" s="58">
        <v>1</v>
      </c>
      <c r="AS321" s="58">
        <v>0</v>
      </c>
      <c r="AT321" s="60">
        <v>14028.24</v>
      </c>
      <c r="AU321" s="60">
        <v>7129.2</v>
      </c>
      <c r="AV321" s="60">
        <v>70.16</v>
      </c>
      <c r="AW321" s="60">
        <v>23510.66</v>
      </c>
      <c r="AX321" s="60">
        <v>7550.76</v>
      </c>
      <c r="AY321" s="60">
        <v>8392.61</v>
      </c>
      <c r="AZ321" s="60">
        <v>85607.39</v>
      </c>
      <c r="BA321" s="60">
        <v>14028.9</v>
      </c>
      <c r="BB321" s="60">
        <v>16090.36</v>
      </c>
      <c r="BC321" s="60">
        <v>16329.53</v>
      </c>
      <c r="BD321" s="60">
        <v>102888.98</v>
      </c>
      <c r="BE321" s="60">
        <v>25105.85</v>
      </c>
      <c r="BF321" s="60">
        <v>8989.02</v>
      </c>
      <c r="BG321" s="60">
        <v>14028.24</v>
      </c>
      <c r="BH321" s="60">
        <v>7129.2</v>
      </c>
      <c r="BI321" s="60">
        <v>329651.5</v>
      </c>
      <c r="BJ321" s="61">
        <v>595</v>
      </c>
      <c r="BK321" s="2" t="s">
        <v>2512</v>
      </c>
    </row>
    <row r="322" spans="1:63" s="1" customFormat="1" ht="15" x14ac:dyDescent="0.25">
      <c r="A322" s="56" t="s">
        <v>127</v>
      </c>
      <c r="B322" s="56" t="s">
        <v>104</v>
      </c>
      <c r="C322" s="56" t="s">
        <v>128</v>
      </c>
      <c r="D322"/>
      <c r="E322"/>
      <c r="F322"/>
      <c r="G322" s="56" t="s">
        <v>129</v>
      </c>
      <c r="H322" s="56" t="s">
        <v>130</v>
      </c>
      <c r="I322" s="56" t="s">
        <v>757</v>
      </c>
      <c r="J322"/>
      <c r="K322" s="56" t="s">
        <v>70</v>
      </c>
      <c r="L322" s="56" t="s">
        <v>131</v>
      </c>
      <c r="M322"/>
      <c r="N322"/>
      <c r="O322" s="56" t="s">
        <v>132</v>
      </c>
      <c r="P322"/>
      <c r="Q322" s="56" t="s">
        <v>758</v>
      </c>
      <c r="R322"/>
      <c r="S322"/>
      <c r="T322" s="56" t="s">
        <v>2509</v>
      </c>
      <c r="U322" s="56" t="s">
        <v>2509</v>
      </c>
      <c r="V322" s="56" t="s">
        <v>2515</v>
      </c>
      <c r="W322" s="58">
        <v>25648</v>
      </c>
      <c r="X322" s="59" t="s">
        <v>2516</v>
      </c>
      <c r="Y322" s="56" t="s">
        <v>775</v>
      </c>
      <c r="Z322" s="56" t="s">
        <v>776</v>
      </c>
      <c r="AA322" s="56" t="s">
        <v>76</v>
      </c>
      <c r="AB322" s="56" t="s">
        <v>124</v>
      </c>
      <c r="AC322" s="56" t="s">
        <v>125</v>
      </c>
      <c r="AD322"/>
      <c r="AE322" s="56" t="s">
        <v>777</v>
      </c>
      <c r="AF322" s="56" t="s">
        <v>760</v>
      </c>
      <c r="AG322" s="56" t="s">
        <v>761</v>
      </c>
      <c r="AH322" s="56" t="s">
        <v>778</v>
      </c>
      <c r="AI322" s="56" t="s">
        <v>81</v>
      </c>
      <c r="AJ322" s="56" t="s">
        <v>79</v>
      </c>
      <c r="AK322" s="56" t="s">
        <v>170</v>
      </c>
      <c r="AL322" s="56" t="s">
        <v>170</v>
      </c>
      <c r="AM322"/>
      <c r="AN322" s="56" t="s">
        <v>75</v>
      </c>
      <c r="AO322" s="56" t="s">
        <v>2</v>
      </c>
      <c r="AP322" s="60">
        <v>17.66</v>
      </c>
      <c r="AQ322" s="60">
        <v>0</v>
      </c>
      <c r="AR322" s="58">
        <v>1</v>
      </c>
      <c r="AS322" s="58">
        <v>0</v>
      </c>
      <c r="AT322" s="60">
        <v>14028.24</v>
      </c>
      <c r="AU322" s="60">
        <v>7129.2</v>
      </c>
      <c r="AV322" s="60">
        <v>12.99</v>
      </c>
      <c r="AW322" s="60">
        <v>23510.66</v>
      </c>
      <c r="AX322" s="60">
        <v>7550.76</v>
      </c>
      <c r="AY322" s="60">
        <v>8392.61</v>
      </c>
      <c r="AZ322" s="60">
        <v>85607.39</v>
      </c>
      <c r="BA322" s="60">
        <v>14028.9</v>
      </c>
      <c r="BB322" s="60">
        <v>16090.36</v>
      </c>
      <c r="BC322" s="60">
        <v>16329.53</v>
      </c>
      <c r="BD322" s="60">
        <v>102888.98</v>
      </c>
      <c r="BE322" s="60">
        <v>25105.85</v>
      </c>
      <c r="BF322" s="60">
        <v>8989.02</v>
      </c>
      <c r="BG322" s="60">
        <v>14028.24</v>
      </c>
      <c r="BH322" s="60">
        <v>7129.2</v>
      </c>
      <c r="BI322" s="60">
        <v>329651.5</v>
      </c>
      <c r="BJ322" s="61">
        <v>595</v>
      </c>
      <c r="BK322" s="2" t="s">
        <v>2512</v>
      </c>
    </row>
    <row r="323" spans="1:63" s="1" customFormat="1" ht="15" x14ac:dyDescent="0.25">
      <c r="A323" s="56" t="s">
        <v>127</v>
      </c>
      <c r="B323" s="56" t="s">
        <v>104</v>
      </c>
      <c r="C323" s="56" t="s">
        <v>128</v>
      </c>
      <c r="D323"/>
      <c r="E323"/>
      <c r="F323"/>
      <c r="G323" s="56" t="s">
        <v>129</v>
      </c>
      <c r="H323" s="56" t="s">
        <v>130</v>
      </c>
      <c r="I323" s="56" t="s">
        <v>757</v>
      </c>
      <c r="J323"/>
      <c r="K323" s="56" t="s">
        <v>70</v>
      </c>
      <c r="L323" s="56" t="s">
        <v>131</v>
      </c>
      <c r="M323"/>
      <c r="N323"/>
      <c r="O323" s="56" t="s">
        <v>132</v>
      </c>
      <c r="P323"/>
      <c r="Q323" s="56" t="s">
        <v>759</v>
      </c>
      <c r="R323"/>
      <c r="S323"/>
      <c r="T323" s="56" t="s">
        <v>2340</v>
      </c>
      <c r="U323" s="56" t="s">
        <v>2340</v>
      </c>
      <c r="V323" s="56" t="s">
        <v>2517</v>
      </c>
      <c r="W323" s="58">
        <v>41530</v>
      </c>
      <c r="X323" s="59" t="s">
        <v>2518</v>
      </c>
      <c r="Y323" s="56" t="s">
        <v>2093</v>
      </c>
      <c r="Z323" s="56" t="s">
        <v>2094</v>
      </c>
      <c r="AA323" s="56" t="s">
        <v>76</v>
      </c>
      <c r="AB323" s="56" t="s">
        <v>77</v>
      </c>
      <c r="AC323" s="56" t="s">
        <v>78</v>
      </c>
      <c r="AD323"/>
      <c r="AE323" s="56" t="s">
        <v>2095</v>
      </c>
      <c r="AF323" s="56" t="s">
        <v>1982</v>
      </c>
      <c r="AG323" s="56" t="s">
        <v>1983</v>
      </c>
      <c r="AH323" s="56" t="s">
        <v>2096</v>
      </c>
      <c r="AI323" s="56" t="s">
        <v>74</v>
      </c>
      <c r="AJ323" s="56" t="s">
        <v>177</v>
      </c>
      <c r="AK323" s="56" t="s">
        <v>109</v>
      </c>
      <c r="AL323" s="56" t="s">
        <v>110</v>
      </c>
      <c r="AM323"/>
      <c r="AN323" s="56" t="s">
        <v>75</v>
      </c>
      <c r="AO323" s="56" t="s">
        <v>3</v>
      </c>
      <c r="AP323" s="60">
        <v>56.68</v>
      </c>
      <c r="AQ323" s="60">
        <v>0</v>
      </c>
      <c r="AR323" s="58">
        <v>1</v>
      </c>
      <c r="AS323" s="58">
        <v>0</v>
      </c>
      <c r="AT323" s="60">
        <v>14028.24</v>
      </c>
      <c r="AU323" s="60">
        <v>7129.2</v>
      </c>
      <c r="AV323" s="60">
        <v>56.68</v>
      </c>
      <c r="AW323" s="60">
        <v>23510.66</v>
      </c>
      <c r="AX323" s="60">
        <v>7550.76</v>
      </c>
      <c r="AY323" s="60">
        <v>8392.61</v>
      </c>
      <c r="AZ323" s="60">
        <v>85607.39</v>
      </c>
      <c r="BA323" s="60">
        <v>14028.9</v>
      </c>
      <c r="BB323" s="60">
        <v>16090.36</v>
      </c>
      <c r="BC323" s="60">
        <v>16329.53</v>
      </c>
      <c r="BD323" s="60">
        <v>102888.98</v>
      </c>
      <c r="BE323" s="60">
        <v>25105.85</v>
      </c>
      <c r="BF323" s="60">
        <v>8989.02</v>
      </c>
      <c r="BG323" s="60">
        <v>14028.24</v>
      </c>
      <c r="BH323" s="60">
        <v>7129.2</v>
      </c>
      <c r="BI323" s="60">
        <v>329651.5</v>
      </c>
      <c r="BJ323" s="61">
        <v>595</v>
      </c>
      <c r="BK323" s="2" t="s">
        <v>2512</v>
      </c>
    </row>
    <row r="324" spans="1:63" s="1" customFormat="1" ht="15" x14ac:dyDescent="0.25">
      <c r="A324" s="56" t="s">
        <v>127</v>
      </c>
      <c r="B324" s="56" t="s">
        <v>104</v>
      </c>
      <c r="C324" s="56" t="s">
        <v>128</v>
      </c>
      <c r="D324"/>
      <c r="E324"/>
      <c r="F324"/>
      <c r="G324" s="56" t="s">
        <v>129</v>
      </c>
      <c r="H324" s="56" t="s">
        <v>130</v>
      </c>
      <c r="I324" s="56" t="s">
        <v>757</v>
      </c>
      <c r="J324"/>
      <c r="K324" s="56" t="s">
        <v>70</v>
      </c>
      <c r="L324" s="56" t="s">
        <v>131</v>
      </c>
      <c r="M324"/>
      <c r="N324"/>
      <c r="O324" s="56" t="s">
        <v>132</v>
      </c>
      <c r="P324"/>
      <c r="Q324" s="56" t="s">
        <v>759</v>
      </c>
      <c r="R324"/>
      <c r="S324"/>
      <c r="T324" s="56" t="s">
        <v>2519</v>
      </c>
      <c r="U324" s="56" t="s">
        <v>2340</v>
      </c>
      <c r="V324" s="56" t="s">
        <v>2520</v>
      </c>
      <c r="W324" s="58">
        <v>48077</v>
      </c>
      <c r="X324" s="59" t="s">
        <v>2521</v>
      </c>
      <c r="Y324" s="56" t="s">
        <v>780</v>
      </c>
      <c r="Z324" s="56" t="s">
        <v>781</v>
      </c>
      <c r="AA324" s="56" t="s">
        <v>782</v>
      </c>
      <c r="AB324" s="56" t="s">
        <v>783</v>
      </c>
      <c r="AC324" s="56" t="s">
        <v>184</v>
      </c>
      <c r="AD324"/>
      <c r="AE324" s="56" t="s">
        <v>784</v>
      </c>
      <c r="AF324" s="56" t="s">
        <v>779</v>
      </c>
      <c r="AG324" s="56" t="s">
        <v>73</v>
      </c>
      <c r="AH324" s="56" t="s">
        <v>785</v>
      </c>
      <c r="AI324" s="56" t="s">
        <v>74</v>
      </c>
      <c r="AJ324" s="56" t="s">
        <v>79</v>
      </c>
      <c r="AK324" s="56" t="s">
        <v>786</v>
      </c>
      <c r="AL324" s="56" t="s">
        <v>786</v>
      </c>
      <c r="AM324"/>
      <c r="AN324" s="56" t="s">
        <v>75</v>
      </c>
      <c r="AO324" s="56" t="s">
        <v>3</v>
      </c>
      <c r="AP324" s="60">
        <v>43.69</v>
      </c>
      <c r="AQ324" s="60">
        <v>0</v>
      </c>
      <c r="AR324" s="58">
        <v>1</v>
      </c>
      <c r="AS324" s="58">
        <v>0</v>
      </c>
      <c r="AT324" s="60">
        <v>14028.24</v>
      </c>
      <c r="AU324" s="60">
        <v>7129.2</v>
      </c>
      <c r="AV324" s="60">
        <v>43.69</v>
      </c>
      <c r="AW324" s="60">
        <v>23510.66</v>
      </c>
      <c r="AX324" s="60">
        <v>7550.76</v>
      </c>
      <c r="AY324" s="60">
        <v>8392.61</v>
      </c>
      <c r="AZ324" s="60">
        <v>85607.39</v>
      </c>
      <c r="BA324" s="60">
        <v>14028.9</v>
      </c>
      <c r="BB324" s="60">
        <v>16090.36</v>
      </c>
      <c r="BC324" s="60">
        <v>16329.53</v>
      </c>
      <c r="BD324" s="60">
        <v>102888.98</v>
      </c>
      <c r="BE324" s="60">
        <v>25105.85</v>
      </c>
      <c r="BF324" s="60">
        <v>8989.02</v>
      </c>
      <c r="BG324" s="60">
        <v>14028.24</v>
      </c>
      <c r="BH324" s="60">
        <v>7129.2</v>
      </c>
      <c r="BI324" s="60">
        <v>329651.5</v>
      </c>
      <c r="BJ324" s="61">
        <v>595</v>
      </c>
      <c r="BK324" s="2" t="s">
        <v>2512</v>
      </c>
    </row>
    <row r="325" spans="1:63" s="1" customFormat="1" ht="15" x14ac:dyDescent="0.25">
      <c r="A325" s="56" t="s">
        <v>127</v>
      </c>
      <c r="B325" s="56" t="s">
        <v>104</v>
      </c>
      <c r="C325" s="56" t="s">
        <v>128</v>
      </c>
      <c r="D325"/>
      <c r="E325"/>
      <c r="F325"/>
      <c r="G325" s="56" t="s">
        <v>129</v>
      </c>
      <c r="H325" s="56" t="s">
        <v>130</v>
      </c>
      <c r="I325" s="56" t="s">
        <v>757</v>
      </c>
      <c r="J325"/>
      <c r="K325" s="56" t="s">
        <v>70</v>
      </c>
      <c r="L325" s="56" t="s">
        <v>131</v>
      </c>
      <c r="M325"/>
      <c r="N325"/>
      <c r="O325" s="56" t="s">
        <v>132</v>
      </c>
      <c r="P325"/>
      <c r="Q325" s="56" t="s">
        <v>759</v>
      </c>
      <c r="R325"/>
      <c r="S325"/>
      <c r="T325" s="56" t="s">
        <v>2522</v>
      </c>
      <c r="U325" s="56" t="s">
        <v>2340</v>
      </c>
      <c r="V325" s="56" t="s">
        <v>2502</v>
      </c>
      <c r="W325" s="58">
        <v>46004</v>
      </c>
      <c r="X325" s="59" t="s">
        <v>2523</v>
      </c>
      <c r="Y325" s="56" t="s">
        <v>765</v>
      </c>
      <c r="Z325" s="56" t="s">
        <v>802</v>
      </c>
      <c r="AA325" s="56" t="s">
        <v>98</v>
      </c>
      <c r="AB325" s="56" t="s">
        <v>99</v>
      </c>
      <c r="AC325" s="56" t="s">
        <v>100</v>
      </c>
      <c r="AD325"/>
      <c r="AE325" s="56" t="s">
        <v>803</v>
      </c>
      <c r="AF325" s="56" t="s">
        <v>762</v>
      </c>
      <c r="AG325" s="56" t="s">
        <v>763</v>
      </c>
      <c r="AH325" s="56" t="s">
        <v>764</v>
      </c>
      <c r="AI325" s="56" t="s">
        <v>74</v>
      </c>
      <c r="AJ325" s="56" t="s">
        <v>98</v>
      </c>
      <c r="AK325" s="56" t="s">
        <v>765</v>
      </c>
      <c r="AL325" s="56" t="s">
        <v>765</v>
      </c>
      <c r="AM325"/>
      <c r="AN325" s="56" t="s">
        <v>75</v>
      </c>
      <c r="AO325" s="56" t="s">
        <v>3</v>
      </c>
      <c r="AP325" s="60">
        <v>34.65</v>
      </c>
      <c r="AQ325" s="60">
        <v>0</v>
      </c>
      <c r="AR325" s="58">
        <v>1</v>
      </c>
      <c r="AS325" s="58">
        <v>0</v>
      </c>
      <c r="AT325" s="60">
        <v>14028.24</v>
      </c>
      <c r="AU325" s="60">
        <v>7129.2</v>
      </c>
      <c r="AV325" s="60">
        <v>34.65</v>
      </c>
      <c r="AW325" s="60">
        <v>23510.66</v>
      </c>
      <c r="AX325" s="60">
        <v>7550.76</v>
      </c>
      <c r="AY325" s="60">
        <v>8392.61</v>
      </c>
      <c r="AZ325" s="60">
        <v>85607.39</v>
      </c>
      <c r="BA325" s="60">
        <v>14028.9</v>
      </c>
      <c r="BB325" s="60">
        <v>16090.36</v>
      </c>
      <c r="BC325" s="60">
        <v>16329.53</v>
      </c>
      <c r="BD325" s="60">
        <v>102888.98</v>
      </c>
      <c r="BE325" s="60">
        <v>25105.85</v>
      </c>
      <c r="BF325" s="60">
        <v>8989.02</v>
      </c>
      <c r="BG325" s="60">
        <v>14028.24</v>
      </c>
      <c r="BH325" s="60">
        <v>7129.2</v>
      </c>
      <c r="BI325" s="60">
        <v>329651.5</v>
      </c>
      <c r="BJ325" s="61">
        <v>595</v>
      </c>
      <c r="BK325" s="2" t="s">
        <v>2512</v>
      </c>
    </row>
    <row r="326" spans="1:63" s="1" customFormat="1" ht="15" x14ac:dyDescent="0.25">
      <c r="A326" s="56" t="s">
        <v>127</v>
      </c>
      <c r="B326" s="56" t="s">
        <v>104</v>
      </c>
      <c r="C326" s="56" t="s">
        <v>128</v>
      </c>
      <c r="D326"/>
      <c r="E326"/>
      <c r="F326"/>
      <c r="G326" s="56" t="s">
        <v>129</v>
      </c>
      <c r="H326" s="56" t="s">
        <v>130</v>
      </c>
      <c r="I326" s="56" t="s">
        <v>757</v>
      </c>
      <c r="J326"/>
      <c r="K326" s="56" t="s">
        <v>70</v>
      </c>
      <c r="L326" s="56" t="s">
        <v>131</v>
      </c>
      <c r="M326"/>
      <c r="N326"/>
      <c r="O326" s="56" t="s">
        <v>132</v>
      </c>
      <c r="P326"/>
      <c r="Q326" s="56" t="s">
        <v>759</v>
      </c>
      <c r="R326"/>
      <c r="S326"/>
      <c r="T326" s="56" t="s">
        <v>2522</v>
      </c>
      <c r="U326" s="56" t="s">
        <v>2340</v>
      </c>
      <c r="V326" s="56" t="s">
        <v>2504</v>
      </c>
      <c r="W326" s="58">
        <v>46005</v>
      </c>
      <c r="X326" s="59" t="s">
        <v>2524</v>
      </c>
      <c r="Y326" s="56" t="s">
        <v>765</v>
      </c>
      <c r="Z326" s="56" t="s">
        <v>802</v>
      </c>
      <c r="AA326" s="56" t="s">
        <v>98</v>
      </c>
      <c r="AB326" s="56" t="s">
        <v>99</v>
      </c>
      <c r="AC326" s="56" t="s">
        <v>100</v>
      </c>
      <c r="AD326"/>
      <c r="AE326" s="56" t="s">
        <v>803</v>
      </c>
      <c r="AF326" s="56" t="s">
        <v>762</v>
      </c>
      <c r="AG326" s="56" t="s">
        <v>763</v>
      </c>
      <c r="AH326" s="56" t="s">
        <v>764</v>
      </c>
      <c r="AI326" s="56" t="s">
        <v>74</v>
      </c>
      <c r="AJ326" s="56" t="s">
        <v>98</v>
      </c>
      <c r="AK326" s="56" t="s">
        <v>765</v>
      </c>
      <c r="AL326" s="56" t="s">
        <v>765</v>
      </c>
      <c r="AM326"/>
      <c r="AN326" s="56" t="s">
        <v>75</v>
      </c>
      <c r="AO326" s="56" t="s">
        <v>3</v>
      </c>
      <c r="AP326" s="60">
        <v>34.65</v>
      </c>
      <c r="AQ326" s="60">
        <v>0</v>
      </c>
      <c r="AR326" s="58">
        <v>1</v>
      </c>
      <c r="AS326" s="58">
        <v>0</v>
      </c>
      <c r="AT326" s="60">
        <v>14028.24</v>
      </c>
      <c r="AU326" s="60">
        <v>7129.2</v>
      </c>
      <c r="AV326" s="60">
        <v>34.65</v>
      </c>
      <c r="AW326" s="60">
        <v>23510.66</v>
      </c>
      <c r="AX326" s="60">
        <v>7550.76</v>
      </c>
      <c r="AY326" s="60">
        <v>8392.61</v>
      </c>
      <c r="AZ326" s="60">
        <v>85607.39</v>
      </c>
      <c r="BA326" s="60">
        <v>14028.9</v>
      </c>
      <c r="BB326" s="60">
        <v>16090.36</v>
      </c>
      <c r="BC326" s="60">
        <v>16329.53</v>
      </c>
      <c r="BD326" s="60">
        <v>102888.98</v>
      </c>
      <c r="BE326" s="60">
        <v>25105.85</v>
      </c>
      <c r="BF326" s="60">
        <v>8989.02</v>
      </c>
      <c r="BG326" s="60">
        <v>14028.24</v>
      </c>
      <c r="BH326" s="60">
        <v>7129.2</v>
      </c>
      <c r="BI326" s="60">
        <v>329651.5</v>
      </c>
      <c r="BJ326" s="61">
        <v>595</v>
      </c>
      <c r="BK326" s="2" t="s">
        <v>2512</v>
      </c>
    </row>
    <row r="327" spans="1:63" s="1" customFormat="1" ht="15" x14ac:dyDescent="0.25">
      <c r="A327" s="56" t="s">
        <v>127</v>
      </c>
      <c r="B327" s="56" t="s">
        <v>104</v>
      </c>
      <c r="C327" s="56" t="s">
        <v>128</v>
      </c>
      <c r="D327"/>
      <c r="E327"/>
      <c r="F327"/>
      <c r="G327" s="56" t="s">
        <v>129</v>
      </c>
      <c r="H327" s="56" t="s">
        <v>130</v>
      </c>
      <c r="I327" s="56" t="s">
        <v>757</v>
      </c>
      <c r="J327"/>
      <c r="K327" s="56" t="s">
        <v>70</v>
      </c>
      <c r="L327" s="56" t="s">
        <v>131</v>
      </c>
      <c r="M327"/>
      <c r="N327"/>
      <c r="O327" s="56" t="s">
        <v>132</v>
      </c>
      <c r="P327"/>
      <c r="Q327" s="56" t="s">
        <v>759</v>
      </c>
      <c r="R327"/>
      <c r="S327"/>
      <c r="T327" s="56" t="s">
        <v>2522</v>
      </c>
      <c r="U327" s="56" t="s">
        <v>2519</v>
      </c>
      <c r="V327" s="56" t="s">
        <v>2525</v>
      </c>
      <c r="W327" s="58">
        <v>49488</v>
      </c>
      <c r="X327" s="59" t="s">
        <v>2526</v>
      </c>
      <c r="Y327" s="56" t="s">
        <v>972</v>
      </c>
      <c r="Z327" s="56" t="s">
        <v>973</v>
      </c>
      <c r="AA327" s="56" t="s">
        <v>76</v>
      </c>
      <c r="AB327" s="56" t="s">
        <v>102</v>
      </c>
      <c r="AC327" s="56" t="s">
        <v>103</v>
      </c>
      <c r="AD327"/>
      <c r="AE327" s="56" t="s">
        <v>171</v>
      </c>
      <c r="AF327" s="56" t="s">
        <v>96</v>
      </c>
      <c r="AG327" s="56" t="s">
        <v>73</v>
      </c>
      <c r="AH327" s="56" t="s">
        <v>172</v>
      </c>
      <c r="AI327" s="56" t="s">
        <v>74</v>
      </c>
      <c r="AJ327" s="56" t="s">
        <v>79</v>
      </c>
      <c r="AK327" s="56" t="s">
        <v>170</v>
      </c>
      <c r="AL327" s="56" t="s">
        <v>170</v>
      </c>
      <c r="AM327"/>
      <c r="AN327" s="56" t="s">
        <v>75</v>
      </c>
      <c r="AO327" s="56" t="s">
        <v>3</v>
      </c>
      <c r="AP327" s="60">
        <v>70.12</v>
      </c>
      <c r="AQ327" s="60">
        <v>0</v>
      </c>
      <c r="AR327" s="58">
        <v>1</v>
      </c>
      <c r="AS327" s="58">
        <v>0</v>
      </c>
      <c r="AT327" s="60">
        <v>14028.24</v>
      </c>
      <c r="AU327" s="60">
        <v>7129.2</v>
      </c>
      <c r="AV327" s="60">
        <v>70.12</v>
      </c>
      <c r="AW327" s="60">
        <v>23510.66</v>
      </c>
      <c r="AX327" s="60">
        <v>7550.76</v>
      </c>
      <c r="AY327" s="60">
        <v>8392.61</v>
      </c>
      <c r="AZ327" s="60">
        <v>85607.39</v>
      </c>
      <c r="BA327" s="60">
        <v>14028.9</v>
      </c>
      <c r="BB327" s="60">
        <v>16090.36</v>
      </c>
      <c r="BC327" s="60">
        <v>16329.53</v>
      </c>
      <c r="BD327" s="60">
        <v>102888.98</v>
      </c>
      <c r="BE327" s="60">
        <v>25105.85</v>
      </c>
      <c r="BF327" s="60">
        <v>8989.02</v>
      </c>
      <c r="BG327" s="60">
        <v>14028.24</v>
      </c>
      <c r="BH327" s="60">
        <v>7129.2</v>
      </c>
      <c r="BI327" s="60">
        <v>329651.5</v>
      </c>
      <c r="BJ327" s="61">
        <v>595</v>
      </c>
      <c r="BK327" s="2" t="s">
        <v>2512</v>
      </c>
    </row>
    <row r="328" spans="1:63" s="1" customFormat="1" ht="15" x14ac:dyDescent="0.25">
      <c r="A328" s="56" t="s">
        <v>127</v>
      </c>
      <c r="B328" s="56" t="s">
        <v>104</v>
      </c>
      <c r="C328" s="56" t="s">
        <v>128</v>
      </c>
      <c r="D328"/>
      <c r="E328"/>
      <c r="F328"/>
      <c r="G328" s="56" t="s">
        <v>129</v>
      </c>
      <c r="H328" s="56" t="s">
        <v>130</v>
      </c>
      <c r="I328" s="56" t="s">
        <v>757</v>
      </c>
      <c r="J328"/>
      <c r="K328" s="56" t="s">
        <v>70</v>
      </c>
      <c r="L328" s="56" t="s">
        <v>131</v>
      </c>
      <c r="M328"/>
      <c r="N328"/>
      <c r="O328" s="56" t="s">
        <v>132</v>
      </c>
      <c r="P328"/>
      <c r="Q328" s="56" t="s">
        <v>758</v>
      </c>
      <c r="R328"/>
      <c r="S328"/>
      <c r="T328" s="56" t="s">
        <v>2527</v>
      </c>
      <c r="U328" s="56" t="s">
        <v>2522</v>
      </c>
      <c r="V328" s="56" t="s">
        <v>2528</v>
      </c>
      <c r="W328" s="58">
        <v>50196</v>
      </c>
      <c r="X328" s="59" t="s">
        <v>2529</v>
      </c>
      <c r="Y328" s="56" t="s">
        <v>1378</v>
      </c>
      <c r="Z328" s="56" t="s">
        <v>1379</v>
      </c>
      <c r="AA328" s="56" t="s">
        <v>119</v>
      </c>
      <c r="AB328" s="56" t="s">
        <v>1380</v>
      </c>
      <c r="AC328" s="56" t="s">
        <v>187</v>
      </c>
      <c r="AD328"/>
      <c r="AE328" s="56" t="s">
        <v>1381</v>
      </c>
      <c r="AF328" s="56" t="s">
        <v>1382</v>
      </c>
      <c r="AG328" s="56" t="s">
        <v>123</v>
      </c>
      <c r="AH328" s="56" t="s">
        <v>1383</v>
      </c>
      <c r="AI328" s="56" t="s">
        <v>81</v>
      </c>
      <c r="AJ328" s="56" t="s">
        <v>79</v>
      </c>
      <c r="AK328" s="56" t="s">
        <v>109</v>
      </c>
      <c r="AL328" s="56" t="s">
        <v>110</v>
      </c>
      <c r="AM328"/>
      <c r="AN328" s="56" t="s">
        <v>75</v>
      </c>
      <c r="AO328" s="56" t="s">
        <v>2</v>
      </c>
      <c r="AP328" s="60">
        <v>191.84</v>
      </c>
      <c r="AQ328" s="60">
        <v>0</v>
      </c>
      <c r="AR328" s="58">
        <v>1</v>
      </c>
      <c r="AS328" s="58">
        <v>0</v>
      </c>
      <c r="AT328" s="60">
        <v>14028.24</v>
      </c>
      <c r="AU328" s="60">
        <v>7129.2</v>
      </c>
      <c r="AV328" s="60">
        <v>140.56</v>
      </c>
      <c r="AW328" s="60">
        <v>23510.66</v>
      </c>
      <c r="AX328" s="60">
        <v>7550.76</v>
      </c>
      <c r="AY328" s="60">
        <v>8392.61</v>
      </c>
      <c r="AZ328" s="60">
        <v>85607.39</v>
      </c>
      <c r="BA328" s="60">
        <v>14028.9</v>
      </c>
      <c r="BB328" s="60">
        <v>16090.36</v>
      </c>
      <c r="BC328" s="60">
        <v>16329.53</v>
      </c>
      <c r="BD328" s="60">
        <v>102888.98</v>
      </c>
      <c r="BE328" s="60">
        <v>25105.85</v>
      </c>
      <c r="BF328" s="60">
        <v>8989.02</v>
      </c>
      <c r="BG328" s="60">
        <v>14028.24</v>
      </c>
      <c r="BH328" s="60">
        <v>7129.2</v>
      </c>
      <c r="BI328" s="60">
        <v>329651.5</v>
      </c>
      <c r="BJ328" s="61">
        <v>595</v>
      </c>
      <c r="BK328" s="2" t="s">
        <v>2512</v>
      </c>
    </row>
    <row r="329" spans="1:63" s="1" customFormat="1" ht="15" x14ac:dyDescent="0.25">
      <c r="A329" s="56" t="s">
        <v>127</v>
      </c>
      <c r="B329" s="56" t="s">
        <v>104</v>
      </c>
      <c r="C329" s="56" t="s">
        <v>128</v>
      </c>
      <c r="D329"/>
      <c r="E329"/>
      <c r="F329"/>
      <c r="G329" s="56" t="s">
        <v>129</v>
      </c>
      <c r="H329" s="56" t="s">
        <v>130</v>
      </c>
      <c r="I329" s="56" t="s">
        <v>757</v>
      </c>
      <c r="J329"/>
      <c r="K329" s="56" t="s">
        <v>70</v>
      </c>
      <c r="L329" s="56" t="s">
        <v>131</v>
      </c>
      <c r="M329"/>
      <c r="N329"/>
      <c r="O329" s="56" t="s">
        <v>132</v>
      </c>
      <c r="P329"/>
      <c r="Q329" s="56" t="s">
        <v>759</v>
      </c>
      <c r="R329"/>
      <c r="S329"/>
      <c r="T329" s="56" t="s">
        <v>2527</v>
      </c>
      <c r="U329" s="56" t="s">
        <v>2527</v>
      </c>
      <c r="V329" s="56" t="s">
        <v>2530</v>
      </c>
      <c r="W329" s="58">
        <v>53217</v>
      </c>
      <c r="X329" s="59" t="s">
        <v>2531</v>
      </c>
      <c r="Y329" s="56" t="s">
        <v>1100</v>
      </c>
      <c r="Z329" s="56" t="s">
        <v>1101</v>
      </c>
      <c r="AA329" s="56" t="s">
        <v>76</v>
      </c>
      <c r="AB329" s="56" t="s">
        <v>102</v>
      </c>
      <c r="AC329" s="56" t="s">
        <v>103</v>
      </c>
      <c r="AD329"/>
      <c r="AE329" s="56" t="s">
        <v>1102</v>
      </c>
      <c r="AF329" s="56" t="s">
        <v>1103</v>
      </c>
      <c r="AG329" s="56" t="s">
        <v>73</v>
      </c>
      <c r="AH329" s="56" t="s">
        <v>1104</v>
      </c>
      <c r="AI329" s="56" t="s">
        <v>74</v>
      </c>
      <c r="AJ329" s="56" t="s">
        <v>79</v>
      </c>
      <c r="AK329" s="56" t="s">
        <v>1105</v>
      </c>
      <c r="AL329" s="56" t="s">
        <v>1105</v>
      </c>
      <c r="AM329"/>
      <c r="AN329" s="56" t="s">
        <v>75</v>
      </c>
      <c r="AO329" s="56" t="s">
        <v>3</v>
      </c>
      <c r="AP329" s="60">
        <v>24.4</v>
      </c>
      <c r="AQ329" s="60">
        <v>0</v>
      </c>
      <c r="AR329" s="58">
        <v>1</v>
      </c>
      <c r="AS329" s="58">
        <v>0</v>
      </c>
      <c r="AT329" s="60">
        <v>14028.24</v>
      </c>
      <c r="AU329" s="60">
        <v>7129.2</v>
      </c>
      <c r="AV329" s="60">
        <v>24.4</v>
      </c>
      <c r="AW329" s="60">
        <v>23510.66</v>
      </c>
      <c r="AX329" s="60">
        <v>7550.76</v>
      </c>
      <c r="AY329" s="60">
        <v>8392.61</v>
      </c>
      <c r="AZ329" s="60">
        <v>85607.39</v>
      </c>
      <c r="BA329" s="60">
        <v>14028.9</v>
      </c>
      <c r="BB329" s="60">
        <v>16090.36</v>
      </c>
      <c r="BC329" s="60">
        <v>16329.53</v>
      </c>
      <c r="BD329" s="60">
        <v>102888.98</v>
      </c>
      <c r="BE329" s="60">
        <v>25105.85</v>
      </c>
      <c r="BF329" s="60">
        <v>8989.02</v>
      </c>
      <c r="BG329" s="60">
        <v>14028.24</v>
      </c>
      <c r="BH329" s="60">
        <v>7129.2</v>
      </c>
      <c r="BI329" s="60">
        <v>329651.5</v>
      </c>
      <c r="BJ329" s="61">
        <v>595</v>
      </c>
      <c r="BK329" s="2" t="s">
        <v>2512</v>
      </c>
    </row>
    <row r="330" spans="1:63" s="1" customFormat="1" ht="15" x14ac:dyDescent="0.25">
      <c r="A330" s="56" t="s">
        <v>127</v>
      </c>
      <c r="B330" s="56" t="s">
        <v>104</v>
      </c>
      <c r="C330" s="56" t="s">
        <v>128</v>
      </c>
      <c r="D330"/>
      <c r="E330"/>
      <c r="F330"/>
      <c r="G330" s="56" t="s">
        <v>129</v>
      </c>
      <c r="H330" s="56" t="s">
        <v>130</v>
      </c>
      <c r="I330" s="56" t="s">
        <v>757</v>
      </c>
      <c r="J330"/>
      <c r="K330" s="56" t="s">
        <v>70</v>
      </c>
      <c r="L330" s="56" t="s">
        <v>131</v>
      </c>
      <c r="M330"/>
      <c r="N330"/>
      <c r="O330" s="56" t="s">
        <v>132</v>
      </c>
      <c r="P330"/>
      <c r="Q330" s="56" t="s">
        <v>759</v>
      </c>
      <c r="R330"/>
      <c r="S330"/>
      <c r="T330" s="56" t="s">
        <v>2527</v>
      </c>
      <c r="U330" s="56" t="s">
        <v>2522</v>
      </c>
      <c r="V330" s="56" t="s">
        <v>766</v>
      </c>
      <c r="W330" s="58">
        <v>51148</v>
      </c>
      <c r="X330" s="59" t="s">
        <v>2532</v>
      </c>
      <c r="Y330" s="56" t="s">
        <v>767</v>
      </c>
      <c r="Z330" s="56" t="s">
        <v>768</v>
      </c>
      <c r="AA330" s="56" t="s">
        <v>769</v>
      </c>
      <c r="AB330" s="56" t="s">
        <v>770</v>
      </c>
      <c r="AC330" s="56" t="s">
        <v>138</v>
      </c>
      <c r="AD330"/>
      <c r="AE330" s="56" t="s">
        <v>771</v>
      </c>
      <c r="AF330" s="56" t="s">
        <v>114</v>
      </c>
      <c r="AG330" s="56" t="s">
        <v>115</v>
      </c>
      <c r="AH330" s="56" t="s">
        <v>772</v>
      </c>
      <c r="AI330" s="56" t="s">
        <v>74</v>
      </c>
      <c r="AJ330" s="56" t="s">
        <v>79</v>
      </c>
      <c r="AK330" s="56" t="s">
        <v>109</v>
      </c>
      <c r="AL330" s="56" t="s">
        <v>110</v>
      </c>
      <c r="AM330"/>
      <c r="AN330" s="56" t="s">
        <v>75</v>
      </c>
      <c r="AO330" s="56" t="s">
        <v>3</v>
      </c>
      <c r="AP330" s="60">
        <v>545.9</v>
      </c>
      <c r="AQ330" s="60">
        <v>0</v>
      </c>
      <c r="AR330" s="58">
        <v>1</v>
      </c>
      <c r="AS330" s="58">
        <v>0</v>
      </c>
      <c r="AT330" s="60">
        <v>14028.24</v>
      </c>
      <c r="AU330" s="60">
        <v>7129.2</v>
      </c>
      <c r="AV330" s="60">
        <v>545.9</v>
      </c>
      <c r="AW330" s="60">
        <v>23510.66</v>
      </c>
      <c r="AX330" s="60">
        <v>7550.76</v>
      </c>
      <c r="AY330" s="60">
        <v>8392.61</v>
      </c>
      <c r="AZ330" s="60">
        <v>85607.39</v>
      </c>
      <c r="BA330" s="60">
        <v>14028.9</v>
      </c>
      <c r="BB330" s="60">
        <v>16090.36</v>
      </c>
      <c r="BC330" s="60">
        <v>16329.53</v>
      </c>
      <c r="BD330" s="60">
        <v>102888.98</v>
      </c>
      <c r="BE330" s="60">
        <v>25105.85</v>
      </c>
      <c r="BF330" s="60">
        <v>8989.02</v>
      </c>
      <c r="BG330" s="60">
        <v>14028.24</v>
      </c>
      <c r="BH330" s="60">
        <v>7129.2</v>
      </c>
      <c r="BI330" s="60">
        <v>329651.5</v>
      </c>
      <c r="BJ330" s="61">
        <v>595</v>
      </c>
      <c r="BK330" s="2" t="s">
        <v>2512</v>
      </c>
    </row>
    <row r="331" spans="1:63" s="1" customFormat="1" ht="15" x14ac:dyDescent="0.25">
      <c r="A331" s="56" t="s">
        <v>127</v>
      </c>
      <c r="B331" s="56" t="s">
        <v>104</v>
      </c>
      <c r="C331" s="56" t="s">
        <v>128</v>
      </c>
      <c r="D331"/>
      <c r="E331"/>
      <c r="F331"/>
      <c r="G331" s="56" t="s">
        <v>129</v>
      </c>
      <c r="H331" s="56" t="s">
        <v>130</v>
      </c>
      <c r="I331" s="56" t="s">
        <v>757</v>
      </c>
      <c r="J331"/>
      <c r="K331" s="56" t="s">
        <v>70</v>
      </c>
      <c r="L331" s="56" t="s">
        <v>131</v>
      </c>
      <c r="M331"/>
      <c r="N331"/>
      <c r="O331" s="56" t="s">
        <v>132</v>
      </c>
      <c r="P331"/>
      <c r="Q331" s="56" t="s">
        <v>759</v>
      </c>
      <c r="R331"/>
      <c r="S331"/>
      <c r="T331" s="56" t="s">
        <v>2533</v>
      </c>
      <c r="U331" s="56" t="s">
        <v>2534</v>
      </c>
      <c r="V331" s="56" t="s">
        <v>2535</v>
      </c>
      <c r="W331" s="58">
        <v>24616</v>
      </c>
      <c r="X331" s="59" t="s">
        <v>2536</v>
      </c>
      <c r="Y331" s="56" t="s">
        <v>2537</v>
      </c>
      <c r="Z331" s="56" t="s">
        <v>2538</v>
      </c>
      <c r="AA331" s="56" t="s">
        <v>105</v>
      </c>
      <c r="AB331" s="56" t="s">
        <v>106</v>
      </c>
      <c r="AC331" s="56" t="s">
        <v>107</v>
      </c>
      <c r="AD331"/>
      <c r="AE331" s="56" t="s">
        <v>2539</v>
      </c>
      <c r="AF331" s="56" t="s">
        <v>114</v>
      </c>
      <c r="AG331" s="56" t="s">
        <v>115</v>
      </c>
      <c r="AH331" s="56" t="s">
        <v>2540</v>
      </c>
      <c r="AI331" s="56" t="s">
        <v>74</v>
      </c>
      <c r="AJ331" s="56" t="s">
        <v>108</v>
      </c>
      <c r="AK331" s="56" t="s">
        <v>109</v>
      </c>
      <c r="AL331" s="56" t="s">
        <v>110</v>
      </c>
      <c r="AM331"/>
      <c r="AN331" s="56" t="s">
        <v>75</v>
      </c>
      <c r="AO331" s="56" t="s">
        <v>3</v>
      </c>
      <c r="AP331" s="60">
        <v>166.72</v>
      </c>
      <c r="AQ331" s="60">
        <v>0</v>
      </c>
      <c r="AR331" s="58">
        <v>1</v>
      </c>
      <c r="AS331" s="58">
        <v>0</v>
      </c>
      <c r="AT331" s="60">
        <v>14028.24</v>
      </c>
      <c r="AU331" s="60">
        <v>7129.2</v>
      </c>
      <c r="AV331" s="60">
        <v>166.72</v>
      </c>
      <c r="AW331" s="60">
        <v>23510.66</v>
      </c>
      <c r="AX331" s="60">
        <v>7550.76</v>
      </c>
      <c r="AY331" s="60">
        <v>8392.61</v>
      </c>
      <c r="AZ331" s="60">
        <v>85607.39</v>
      </c>
      <c r="BA331" s="60">
        <v>14028.9</v>
      </c>
      <c r="BB331" s="60">
        <v>16090.36</v>
      </c>
      <c r="BC331" s="60">
        <v>16329.53</v>
      </c>
      <c r="BD331" s="60">
        <v>102888.98</v>
      </c>
      <c r="BE331" s="60">
        <v>25105.85</v>
      </c>
      <c r="BF331" s="60">
        <v>8989.02</v>
      </c>
      <c r="BG331" s="60">
        <v>14028.24</v>
      </c>
      <c r="BH331" s="60">
        <v>7129.2</v>
      </c>
      <c r="BI331" s="60">
        <v>329651.5</v>
      </c>
      <c r="BJ331" s="61">
        <v>595</v>
      </c>
      <c r="BK331" s="2" t="s">
        <v>2512</v>
      </c>
    </row>
    <row r="332" spans="1:63" s="1" customFormat="1" ht="15" x14ac:dyDescent="0.25">
      <c r="A332" s="56" t="s">
        <v>127</v>
      </c>
      <c r="B332" s="56" t="s">
        <v>104</v>
      </c>
      <c r="C332" s="56" t="s">
        <v>128</v>
      </c>
      <c r="D332"/>
      <c r="E332"/>
      <c r="F332"/>
      <c r="G332" s="56" t="s">
        <v>129</v>
      </c>
      <c r="H332" s="56" t="s">
        <v>130</v>
      </c>
      <c r="I332" s="56" t="s">
        <v>757</v>
      </c>
      <c r="J332"/>
      <c r="K332" s="56" t="s">
        <v>70</v>
      </c>
      <c r="L332" s="56" t="s">
        <v>131</v>
      </c>
      <c r="M332"/>
      <c r="N332"/>
      <c r="O332" s="56" t="s">
        <v>132</v>
      </c>
      <c r="P332"/>
      <c r="Q332" s="56" t="s">
        <v>758</v>
      </c>
      <c r="R332"/>
      <c r="S332"/>
      <c r="T332" s="56" t="s">
        <v>2533</v>
      </c>
      <c r="U332" s="56" t="s">
        <v>2522</v>
      </c>
      <c r="V332" s="56" t="s">
        <v>2541</v>
      </c>
      <c r="W332" s="58">
        <v>26065</v>
      </c>
      <c r="X332" s="59" t="s">
        <v>2542</v>
      </c>
      <c r="Y332" s="56" t="s">
        <v>2543</v>
      </c>
      <c r="Z332" s="56" t="s">
        <v>2544</v>
      </c>
      <c r="AA332" s="56" t="s">
        <v>160</v>
      </c>
      <c r="AB332" s="56" t="s">
        <v>804</v>
      </c>
      <c r="AC332" s="56" t="s">
        <v>186</v>
      </c>
      <c r="AD332"/>
      <c r="AE332" s="56" t="s">
        <v>2545</v>
      </c>
      <c r="AF332" s="56" t="s">
        <v>2546</v>
      </c>
      <c r="AG332" s="56" t="s">
        <v>135</v>
      </c>
      <c r="AH332" s="56" t="s">
        <v>2547</v>
      </c>
      <c r="AI332" s="56" t="s">
        <v>81</v>
      </c>
      <c r="AJ332" s="56" t="s">
        <v>79</v>
      </c>
      <c r="AK332" s="56" t="s">
        <v>2548</v>
      </c>
      <c r="AL332" s="56" t="s">
        <v>2548</v>
      </c>
      <c r="AM332"/>
      <c r="AN332" s="56" t="s">
        <v>75</v>
      </c>
      <c r="AO332" s="56" t="s">
        <v>2</v>
      </c>
      <c r="AP332" s="60">
        <v>143.54</v>
      </c>
      <c r="AQ332" s="60">
        <v>0</v>
      </c>
      <c r="AR332" s="58">
        <v>1</v>
      </c>
      <c r="AS332" s="58">
        <v>0</v>
      </c>
      <c r="AT332" s="60">
        <v>14028.24</v>
      </c>
      <c r="AU332" s="60">
        <v>7129.2</v>
      </c>
      <c r="AV332" s="60">
        <v>105</v>
      </c>
      <c r="AW332" s="60">
        <v>23510.66</v>
      </c>
      <c r="AX332" s="60">
        <v>7550.76</v>
      </c>
      <c r="AY332" s="60">
        <v>8392.61</v>
      </c>
      <c r="AZ332" s="60">
        <v>85607.39</v>
      </c>
      <c r="BA332" s="60">
        <v>14028.9</v>
      </c>
      <c r="BB332" s="60">
        <v>16090.36</v>
      </c>
      <c r="BC332" s="60">
        <v>16329.53</v>
      </c>
      <c r="BD332" s="60">
        <v>102888.98</v>
      </c>
      <c r="BE332" s="60">
        <v>25105.85</v>
      </c>
      <c r="BF332" s="60">
        <v>8989.02</v>
      </c>
      <c r="BG332" s="60">
        <v>14028.24</v>
      </c>
      <c r="BH332" s="60">
        <v>7129.2</v>
      </c>
      <c r="BI332" s="60">
        <v>329651.5</v>
      </c>
      <c r="BJ332" s="61">
        <v>595</v>
      </c>
      <c r="BK332" s="2" t="s">
        <v>2512</v>
      </c>
    </row>
    <row r="333" spans="1:63" s="1" customFormat="1" ht="15" x14ac:dyDescent="0.25">
      <c r="A333" s="56" t="s">
        <v>127</v>
      </c>
      <c r="B333" s="56" t="s">
        <v>104</v>
      </c>
      <c r="C333" s="56" t="s">
        <v>128</v>
      </c>
      <c r="D333"/>
      <c r="E333"/>
      <c r="F333"/>
      <c r="G333" s="56" t="s">
        <v>129</v>
      </c>
      <c r="H333" s="56" t="s">
        <v>130</v>
      </c>
      <c r="I333" s="56" t="s">
        <v>757</v>
      </c>
      <c r="J333"/>
      <c r="K333" s="56" t="s">
        <v>70</v>
      </c>
      <c r="L333" s="56" t="s">
        <v>131</v>
      </c>
      <c r="M333"/>
      <c r="N333"/>
      <c r="O333" s="56" t="s">
        <v>132</v>
      </c>
      <c r="P333"/>
      <c r="Q333" s="56" t="s">
        <v>759</v>
      </c>
      <c r="R333"/>
      <c r="S333"/>
      <c r="T333" s="56" t="s">
        <v>2533</v>
      </c>
      <c r="U333" s="56" t="s">
        <v>2527</v>
      </c>
      <c r="V333" s="56" t="s">
        <v>2549</v>
      </c>
      <c r="W333" s="58">
        <v>27246</v>
      </c>
      <c r="X333" s="59" t="s">
        <v>2550</v>
      </c>
      <c r="Y333" s="56" t="s">
        <v>1100</v>
      </c>
      <c r="Z333" s="56" t="s">
        <v>1101</v>
      </c>
      <c r="AA333" s="56" t="s">
        <v>76</v>
      </c>
      <c r="AB333" s="56" t="s">
        <v>102</v>
      </c>
      <c r="AC333" s="56" t="s">
        <v>103</v>
      </c>
      <c r="AD333"/>
      <c r="AE333" s="56" t="s">
        <v>1102</v>
      </c>
      <c r="AF333" s="56" t="s">
        <v>1103</v>
      </c>
      <c r="AG333" s="56" t="s">
        <v>73</v>
      </c>
      <c r="AH333" s="56" t="s">
        <v>1104</v>
      </c>
      <c r="AI333" s="56" t="s">
        <v>74</v>
      </c>
      <c r="AJ333" s="56" t="s">
        <v>79</v>
      </c>
      <c r="AK333" s="56" t="s">
        <v>1105</v>
      </c>
      <c r="AL333" s="56" t="s">
        <v>1105</v>
      </c>
      <c r="AM333"/>
      <c r="AN333" s="56" t="s">
        <v>75</v>
      </c>
      <c r="AO333" s="56" t="s">
        <v>3</v>
      </c>
      <c r="AP333" s="60">
        <v>240.44</v>
      </c>
      <c r="AQ333" s="60">
        <v>0</v>
      </c>
      <c r="AR333" s="58">
        <v>1</v>
      </c>
      <c r="AS333" s="58">
        <v>0</v>
      </c>
      <c r="AT333" s="60">
        <v>14028.24</v>
      </c>
      <c r="AU333" s="60">
        <v>7129.2</v>
      </c>
      <c r="AV333" s="60">
        <v>240.44</v>
      </c>
      <c r="AW333" s="60">
        <v>23510.66</v>
      </c>
      <c r="AX333" s="60">
        <v>7550.76</v>
      </c>
      <c r="AY333" s="60">
        <v>8392.61</v>
      </c>
      <c r="AZ333" s="60">
        <v>85607.39</v>
      </c>
      <c r="BA333" s="60">
        <v>14028.9</v>
      </c>
      <c r="BB333" s="60">
        <v>16090.36</v>
      </c>
      <c r="BC333" s="60">
        <v>16329.53</v>
      </c>
      <c r="BD333" s="60">
        <v>102888.98</v>
      </c>
      <c r="BE333" s="60">
        <v>25105.85</v>
      </c>
      <c r="BF333" s="60">
        <v>8989.02</v>
      </c>
      <c r="BG333" s="60">
        <v>14028.24</v>
      </c>
      <c r="BH333" s="60">
        <v>7129.2</v>
      </c>
      <c r="BI333" s="60">
        <v>329651.5</v>
      </c>
      <c r="BJ333" s="61">
        <v>595</v>
      </c>
      <c r="BK333" s="2" t="s">
        <v>2512</v>
      </c>
    </row>
    <row r="334" spans="1:63" s="1" customFormat="1" ht="15" x14ac:dyDescent="0.25">
      <c r="A334" s="56" t="s">
        <v>127</v>
      </c>
      <c r="B334" s="56" t="s">
        <v>104</v>
      </c>
      <c r="C334" s="56" t="s">
        <v>128</v>
      </c>
      <c r="D334"/>
      <c r="E334"/>
      <c r="F334"/>
      <c r="G334" s="56" t="s">
        <v>129</v>
      </c>
      <c r="H334" s="56" t="s">
        <v>130</v>
      </c>
      <c r="I334" s="56" t="s">
        <v>757</v>
      </c>
      <c r="J334"/>
      <c r="K334" s="56" t="s">
        <v>70</v>
      </c>
      <c r="L334" s="56" t="s">
        <v>131</v>
      </c>
      <c r="M334"/>
      <c r="N334"/>
      <c r="O334" s="56" t="s">
        <v>132</v>
      </c>
      <c r="P334"/>
      <c r="Q334" s="56" t="s">
        <v>759</v>
      </c>
      <c r="R334"/>
      <c r="S334"/>
      <c r="T334" s="56" t="s">
        <v>2551</v>
      </c>
      <c r="U334" s="56" t="s">
        <v>2551</v>
      </c>
      <c r="V334" s="56" t="s">
        <v>2552</v>
      </c>
      <c r="W334" s="58">
        <v>53020</v>
      </c>
      <c r="X334" s="59" t="s">
        <v>2553</v>
      </c>
      <c r="Y334" s="56" t="s">
        <v>1028</v>
      </c>
      <c r="Z334" s="56" t="s">
        <v>1029</v>
      </c>
      <c r="AA334" s="56" t="s">
        <v>94</v>
      </c>
      <c r="AB334" s="56" t="s">
        <v>1030</v>
      </c>
      <c r="AC334" s="56" t="s">
        <v>95</v>
      </c>
      <c r="AD334"/>
      <c r="AE334" s="56" t="s">
        <v>1031</v>
      </c>
      <c r="AF334" s="56" t="s">
        <v>1032</v>
      </c>
      <c r="AG334" s="56" t="s">
        <v>115</v>
      </c>
      <c r="AH334" s="56" t="s">
        <v>1033</v>
      </c>
      <c r="AI334" s="56" t="s">
        <v>74</v>
      </c>
      <c r="AJ334" s="56" t="s">
        <v>97</v>
      </c>
      <c r="AK334" s="56" t="s">
        <v>109</v>
      </c>
      <c r="AL334" s="56" t="s">
        <v>110</v>
      </c>
      <c r="AM334"/>
      <c r="AN334" s="56" t="s">
        <v>75</v>
      </c>
      <c r="AO334" s="56" t="s">
        <v>3</v>
      </c>
      <c r="AP334" s="60">
        <v>64.3</v>
      </c>
      <c r="AQ334" s="60">
        <v>0</v>
      </c>
      <c r="AR334" s="58">
        <v>1</v>
      </c>
      <c r="AS334" s="58">
        <v>0</v>
      </c>
      <c r="AT334" s="60">
        <v>14028.24</v>
      </c>
      <c r="AU334" s="60">
        <v>7129.2</v>
      </c>
      <c r="AV334" s="60">
        <v>64.3</v>
      </c>
      <c r="AW334" s="60">
        <v>23510.66</v>
      </c>
      <c r="AX334" s="60">
        <v>7550.76</v>
      </c>
      <c r="AY334" s="60">
        <v>8392.61</v>
      </c>
      <c r="AZ334" s="60">
        <v>85607.39</v>
      </c>
      <c r="BA334" s="60">
        <v>14028.9</v>
      </c>
      <c r="BB334" s="60">
        <v>16090.36</v>
      </c>
      <c r="BC334" s="60">
        <v>16329.53</v>
      </c>
      <c r="BD334" s="60">
        <v>102888.98</v>
      </c>
      <c r="BE334" s="60">
        <v>25105.85</v>
      </c>
      <c r="BF334" s="60">
        <v>8989.02</v>
      </c>
      <c r="BG334" s="60">
        <v>14028.24</v>
      </c>
      <c r="BH334" s="60">
        <v>7129.2</v>
      </c>
      <c r="BI334" s="60">
        <v>329651.5</v>
      </c>
      <c r="BJ334" s="61">
        <v>595</v>
      </c>
      <c r="BK334" s="2" t="s">
        <v>2512</v>
      </c>
    </row>
    <row r="335" spans="1:63" s="1" customFormat="1" ht="15" x14ac:dyDescent="0.25">
      <c r="A335" s="56" t="s">
        <v>127</v>
      </c>
      <c r="B335" s="56" t="s">
        <v>104</v>
      </c>
      <c r="C335" s="56" t="s">
        <v>128</v>
      </c>
      <c r="D335"/>
      <c r="E335"/>
      <c r="F335"/>
      <c r="G335" s="56" t="s">
        <v>129</v>
      </c>
      <c r="H335" s="56" t="s">
        <v>130</v>
      </c>
      <c r="I335" s="56" t="s">
        <v>757</v>
      </c>
      <c r="J335"/>
      <c r="K335" s="56" t="s">
        <v>70</v>
      </c>
      <c r="L335" s="56" t="s">
        <v>131</v>
      </c>
      <c r="M335"/>
      <c r="N335"/>
      <c r="O335" s="56" t="s">
        <v>132</v>
      </c>
      <c r="P335"/>
      <c r="Q335" s="56" t="s">
        <v>759</v>
      </c>
      <c r="R335"/>
      <c r="S335"/>
      <c r="T335" s="56" t="s">
        <v>2551</v>
      </c>
      <c r="U335" s="56" t="s">
        <v>2554</v>
      </c>
      <c r="V335" s="56" t="s">
        <v>2555</v>
      </c>
      <c r="W335" s="58">
        <v>52724</v>
      </c>
      <c r="X335" s="59" t="s">
        <v>2556</v>
      </c>
      <c r="Y335" s="56" t="s">
        <v>2290</v>
      </c>
      <c r="Z335" s="56" t="s">
        <v>2291</v>
      </c>
      <c r="AA335" s="56" t="s">
        <v>98</v>
      </c>
      <c r="AB335" s="56" t="s">
        <v>99</v>
      </c>
      <c r="AC335" s="56" t="s">
        <v>100</v>
      </c>
      <c r="AD335"/>
      <c r="AE335" s="56" t="s">
        <v>805</v>
      </c>
      <c r="AF335" s="56" t="s">
        <v>72</v>
      </c>
      <c r="AG335" s="56" t="s">
        <v>73</v>
      </c>
      <c r="AH335" s="56" t="s">
        <v>806</v>
      </c>
      <c r="AI335" s="56" t="s">
        <v>74</v>
      </c>
      <c r="AJ335" s="56" t="s">
        <v>98</v>
      </c>
      <c r="AK335" s="56" t="s">
        <v>2292</v>
      </c>
      <c r="AL335" s="56" t="s">
        <v>2293</v>
      </c>
      <c r="AM335"/>
      <c r="AN335" s="56" t="s">
        <v>75</v>
      </c>
      <c r="AO335" s="56" t="s">
        <v>3</v>
      </c>
      <c r="AP335" s="60">
        <v>772.49</v>
      </c>
      <c r="AQ335" s="60">
        <v>0</v>
      </c>
      <c r="AR335" s="58">
        <v>1</v>
      </c>
      <c r="AS335" s="58">
        <v>0</v>
      </c>
      <c r="AT335" s="60">
        <v>14028.24</v>
      </c>
      <c r="AU335" s="60">
        <v>7129.2</v>
      </c>
      <c r="AV335" s="60">
        <v>772.49</v>
      </c>
      <c r="AW335" s="60">
        <v>23510.66</v>
      </c>
      <c r="AX335" s="60">
        <v>7550.76</v>
      </c>
      <c r="AY335" s="60">
        <v>8392.61</v>
      </c>
      <c r="AZ335" s="60">
        <v>85607.39</v>
      </c>
      <c r="BA335" s="60">
        <v>14028.9</v>
      </c>
      <c r="BB335" s="60">
        <v>16090.36</v>
      </c>
      <c r="BC335" s="60">
        <v>16329.53</v>
      </c>
      <c r="BD335" s="60">
        <v>102888.98</v>
      </c>
      <c r="BE335" s="60">
        <v>25105.85</v>
      </c>
      <c r="BF335" s="60">
        <v>8989.02</v>
      </c>
      <c r="BG335" s="60">
        <v>14028.24</v>
      </c>
      <c r="BH335" s="60">
        <v>7129.2</v>
      </c>
      <c r="BI335" s="60">
        <v>329651.5</v>
      </c>
      <c r="BJ335" s="61">
        <v>595</v>
      </c>
      <c r="BK335" s="2" t="s">
        <v>2512</v>
      </c>
    </row>
    <row r="336" spans="1:63" s="1" customFormat="1" ht="15" x14ac:dyDescent="0.25">
      <c r="A336" s="56" t="s">
        <v>127</v>
      </c>
      <c r="B336" s="56" t="s">
        <v>104</v>
      </c>
      <c r="C336" s="56" t="s">
        <v>128</v>
      </c>
      <c r="D336"/>
      <c r="E336"/>
      <c r="F336"/>
      <c r="G336" s="56" t="s">
        <v>129</v>
      </c>
      <c r="H336" s="56" t="s">
        <v>130</v>
      </c>
      <c r="I336" s="56" t="s">
        <v>757</v>
      </c>
      <c r="J336"/>
      <c r="K336" s="56" t="s">
        <v>70</v>
      </c>
      <c r="L336" s="56" t="s">
        <v>131</v>
      </c>
      <c r="M336"/>
      <c r="N336"/>
      <c r="O336" s="56" t="s">
        <v>132</v>
      </c>
      <c r="P336"/>
      <c r="Q336" s="56" t="s">
        <v>759</v>
      </c>
      <c r="R336"/>
      <c r="S336"/>
      <c r="T336" s="56" t="s">
        <v>2551</v>
      </c>
      <c r="U336" s="56" t="s">
        <v>2551</v>
      </c>
      <c r="V336" s="56" t="s">
        <v>2557</v>
      </c>
      <c r="W336" s="58">
        <v>43711</v>
      </c>
      <c r="X336" s="59" t="s">
        <v>2558</v>
      </c>
      <c r="Y336" s="56" t="s">
        <v>2559</v>
      </c>
      <c r="Z336" s="56" t="s">
        <v>2560</v>
      </c>
      <c r="AA336" s="56" t="s">
        <v>98</v>
      </c>
      <c r="AB336" s="56" t="s">
        <v>99</v>
      </c>
      <c r="AC336" s="56" t="s">
        <v>100</v>
      </c>
      <c r="AD336"/>
      <c r="AE336" s="56" t="s">
        <v>2561</v>
      </c>
      <c r="AF336" s="56" t="s">
        <v>96</v>
      </c>
      <c r="AG336" s="56" t="s">
        <v>73</v>
      </c>
      <c r="AH336" s="56" t="s">
        <v>2562</v>
      </c>
      <c r="AI336" s="56" t="s">
        <v>74</v>
      </c>
      <c r="AJ336" s="56" t="s">
        <v>98</v>
      </c>
      <c r="AK336" s="56" t="s">
        <v>2563</v>
      </c>
      <c r="AL336" s="56" t="s">
        <v>2563</v>
      </c>
      <c r="AM336"/>
      <c r="AN336" s="56" t="s">
        <v>75</v>
      </c>
      <c r="AO336" s="56" t="s">
        <v>3</v>
      </c>
      <c r="AP336" s="60">
        <v>253.03</v>
      </c>
      <c r="AQ336" s="60">
        <v>0</v>
      </c>
      <c r="AR336" s="58">
        <v>1</v>
      </c>
      <c r="AS336" s="58">
        <v>0</v>
      </c>
      <c r="AT336" s="60">
        <v>14028.24</v>
      </c>
      <c r="AU336" s="60">
        <v>7129.2</v>
      </c>
      <c r="AV336" s="60">
        <v>253.03</v>
      </c>
      <c r="AW336" s="60">
        <v>23510.66</v>
      </c>
      <c r="AX336" s="60">
        <v>7550.76</v>
      </c>
      <c r="AY336" s="60">
        <v>8392.61</v>
      </c>
      <c r="AZ336" s="60">
        <v>85607.39</v>
      </c>
      <c r="BA336" s="60">
        <v>14028.9</v>
      </c>
      <c r="BB336" s="60">
        <v>16090.36</v>
      </c>
      <c r="BC336" s="60">
        <v>16329.53</v>
      </c>
      <c r="BD336" s="60">
        <v>102888.98</v>
      </c>
      <c r="BE336" s="60">
        <v>25105.85</v>
      </c>
      <c r="BF336" s="60">
        <v>8989.02</v>
      </c>
      <c r="BG336" s="60">
        <v>14028.24</v>
      </c>
      <c r="BH336" s="60">
        <v>7129.2</v>
      </c>
      <c r="BI336" s="60">
        <v>329651.5</v>
      </c>
      <c r="BJ336" s="61">
        <v>595</v>
      </c>
      <c r="BK336" s="2" t="s">
        <v>2512</v>
      </c>
    </row>
    <row r="337" spans="1:63" s="1" customFormat="1" ht="15" x14ac:dyDescent="0.25">
      <c r="A337" s="56" t="s">
        <v>127</v>
      </c>
      <c r="B337" s="56" t="s">
        <v>104</v>
      </c>
      <c r="C337" s="56" t="s">
        <v>128</v>
      </c>
      <c r="D337"/>
      <c r="E337"/>
      <c r="F337"/>
      <c r="G337" s="56" t="s">
        <v>129</v>
      </c>
      <c r="H337" s="56" t="s">
        <v>130</v>
      </c>
      <c r="I337" s="56" t="s">
        <v>757</v>
      </c>
      <c r="J337"/>
      <c r="K337" s="56" t="s">
        <v>70</v>
      </c>
      <c r="L337" s="56" t="s">
        <v>131</v>
      </c>
      <c r="M337"/>
      <c r="N337"/>
      <c r="O337" s="56" t="s">
        <v>132</v>
      </c>
      <c r="P337"/>
      <c r="Q337" s="56" t="s">
        <v>759</v>
      </c>
      <c r="R337"/>
      <c r="S337"/>
      <c r="T337" s="56" t="s">
        <v>2564</v>
      </c>
      <c r="U337" s="56" t="s">
        <v>2551</v>
      </c>
      <c r="V337" s="56" t="s">
        <v>162</v>
      </c>
      <c r="W337" s="58">
        <v>45575</v>
      </c>
      <c r="X337" s="59" t="s">
        <v>2565</v>
      </c>
      <c r="Y337" s="56" t="s">
        <v>163</v>
      </c>
      <c r="Z337" s="56" t="s">
        <v>164</v>
      </c>
      <c r="AA337" s="56" t="s">
        <v>119</v>
      </c>
      <c r="AB337" s="56" t="s">
        <v>165</v>
      </c>
      <c r="AC337" s="56" t="s">
        <v>166</v>
      </c>
      <c r="AD337"/>
      <c r="AE337" s="56" t="s">
        <v>167</v>
      </c>
      <c r="AF337" s="56" t="s">
        <v>114</v>
      </c>
      <c r="AG337" s="56" t="s">
        <v>115</v>
      </c>
      <c r="AH337" s="56" t="s">
        <v>168</v>
      </c>
      <c r="AI337" s="56" t="s">
        <v>74</v>
      </c>
      <c r="AJ337" s="56" t="s">
        <v>79</v>
      </c>
      <c r="AK337" s="56" t="s">
        <v>169</v>
      </c>
      <c r="AL337" s="56" t="s">
        <v>169</v>
      </c>
      <c r="AM337"/>
      <c r="AN337" s="56" t="s">
        <v>75</v>
      </c>
      <c r="AO337" s="56" t="s">
        <v>3</v>
      </c>
      <c r="AP337" s="60">
        <v>14.35</v>
      </c>
      <c r="AQ337" s="60">
        <v>0</v>
      </c>
      <c r="AR337" s="58">
        <v>1</v>
      </c>
      <c r="AS337" s="58">
        <v>0</v>
      </c>
      <c r="AT337" s="60">
        <v>14028.24</v>
      </c>
      <c r="AU337" s="60">
        <v>7129.2</v>
      </c>
      <c r="AV337" s="60">
        <v>14.35</v>
      </c>
      <c r="AW337" s="60">
        <v>23510.66</v>
      </c>
      <c r="AX337" s="60">
        <v>7550.76</v>
      </c>
      <c r="AY337" s="60">
        <v>8392.61</v>
      </c>
      <c r="AZ337" s="60">
        <v>85607.39</v>
      </c>
      <c r="BA337" s="60">
        <v>14028.9</v>
      </c>
      <c r="BB337" s="60">
        <v>16090.36</v>
      </c>
      <c r="BC337" s="60">
        <v>16329.53</v>
      </c>
      <c r="BD337" s="60">
        <v>102888.98</v>
      </c>
      <c r="BE337" s="60">
        <v>25105.85</v>
      </c>
      <c r="BF337" s="60">
        <v>8989.02</v>
      </c>
      <c r="BG337" s="60">
        <v>14028.24</v>
      </c>
      <c r="BH337" s="60">
        <v>7129.2</v>
      </c>
      <c r="BI337" s="60">
        <v>329651.5</v>
      </c>
      <c r="BJ337" s="61">
        <v>595</v>
      </c>
      <c r="BK337" s="2" t="s">
        <v>2512</v>
      </c>
    </row>
    <row r="338" spans="1:63" s="1" customFormat="1" ht="15" x14ac:dyDescent="0.25">
      <c r="A338" s="56" t="s">
        <v>127</v>
      </c>
      <c r="B338" s="56" t="s">
        <v>104</v>
      </c>
      <c r="C338" s="56" t="s">
        <v>128</v>
      </c>
      <c r="D338"/>
      <c r="E338"/>
      <c r="F338"/>
      <c r="G338" s="56" t="s">
        <v>129</v>
      </c>
      <c r="H338" s="56" t="s">
        <v>130</v>
      </c>
      <c r="I338" s="56" t="s">
        <v>757</v>
      </c>
      <c r="J338"/>
      <c r="K338" s="56" t="s">
        <v>70</v>
      </c>
      <c r="L338" s="56" t="s">
        <v>131</v>
      </c>
      <c r="M338"/>
      <c r="N338"/>
      <c r="O338" s="56" t="s">
        <v>132</v>
      </c>
      <c r="P338"/>
      <c r="Q338" s="56" t="s">
        <v>759</v>
      </c>
      <c r="R338"/>
      <c r="S338"/>
      <c r="T338" s="56" t="s">
        <v>2566</v>
      </c>
      <c r="U338" s="56" t="s">
        <v>2564</v>
      </c>
      <c r="V338" s="56" t="s">
        <v>2567</v>
      </c>
      <c r="W338" s="58">
        <v>16421</v>
      </c>
      <c r="X338" s="59" t="s">
        <v>2568</v>
      </c>
      <c r="Y338" s="56" t="s">
        <v>2569</v>
      </c>
      <c r="Z338" s="56" t="s">
        <v>2570</v>
      </c>
      <c r="AA338" s="56" t="s">
        <v>105</v>
      </c>
      <c r="AB338" s="56" t="s">
        <v>106</v>
      </c>
      <c r="AC338" s="56" t="s">
        <v>107</v>
      </c>
      <c r="AD338"/>
      <c r="AE338" s="56" t="s">
        <v>2571</v>
      </c>
      <c r="AF338" s="56" t="s">
        <v>114</v>
      </c>
      <c r="AG338" s="56" t="s">
        <v>115</v>
      </c>
      <c r="AH338" s="56" t="s">
        <v>2572</v>
      </c>
      <c r="AI338" s="56" t="s">
        <v>74</v>
      </c>
      <c r="AJ338" s="56" t="s">
        <v>108</v>
      </c>
      <c r="AK338" s="56" t="s">
        <v>2573</v>
      </c>
      <c r="AL338" s="56" t="s">
        <v>2573</v>
      </c>
      <c r="AM338"/>
      <c r="AN338" s="56" t="s">
        <v>75</v>
      </c>
      <c r="AO338" s="56" t="s">
        <v>3</v>
      </c>
      <c r="AP338" s="60">
        <v>99.16</v>
      </c>
      <c r="AQ338" s="60">
        <v>0</v>
      </c>
      <c r="AR338" s="58">
        <v>1</v>
      </c>
      <c r="AS338" s="58">
        <v>0</v>
      </c>
      <c r="AT338" s="60">
        <v>14028.24</v>
      </c>
      <c r="AU338" s="60">
        <v>7129.2</v>
      </c>
      <c r="AV338" s="60">
        <v>99.16</v>
      </c>
      <c r="AW338" s="60">
        <v>23510.66</v>
      </c>
      <c r="AX338" s="60">
        <v>7550.76</v>
      </c>
      <c r="AY338" s="60">
        <v>8392.61</v>
      </c>
      <c r="AZ338" s="60">
        <v>85607.39</v>
      </c>
      <c r="BA338" s="60">
        <v>14028.9</v>
      </c>
      <c r="BB338" s="60">
        <v>16090.36</v>
      </c>
      <c r="BC338" s="60">
        <v>16329.53</v>
      </c>
      <c r="BD338" s="60">
        <v>102888.98</v>
      </c>
      <c r="BE338" s="60">
        <v>25105.85</v>
      </c>
      <c r="BF338" s="60">
        <v>8989.02</v>
      </c>
      <c r="BG338" s="60">
        <v>14028.24</v>
      </c>
      <c r="BH338" s="60">
        <v>7129.2</v>
      </c>
      <c r="BI338" s="60">
        <v>329651.5</v>
      </c>
      <c r="BJ338" s="61">
        <v>595</v>
      </c>
      <c r="BK338" s="2" t="s">
        <v>2512</v>
      </c>
    </row>
    <row r="339" spans="1:63" s="1" customFormat="1" ht="23.25" x14ac:dyDescent="0.25">
      <c r="A339" s="56" t="s">
        <v>127</v>
      </c>
      <c r="B339" s="56" t="s">
        <v>104</v>
      </c>
      <c r="C339" s="56" t="s">
        <v>128</v>
      </c>
      <c r="D339"/>
      <c r="E339"/>
      <c r="F339"/>
      <c r="G339" s="56" t="s">
        <v>129</v>
      </c>
      <c r="H339" s="56" t="s">
        <v>130</v>
      </c>
      <c r="I339" s="56" t="s">
        <v>757</v>
      </c>
      <c r="J339"/>
      <c r="K339" s="56" t="s">
        <v>70</v>
      </c>
      <c r="L339" s="56" t="s">
        <v>131</v>
      </c>
      <c r="M339"/>
      <c r="N339"/>
      <c r="O339" s="56" t="s">
        <v>132</v>
      </c>
      <c r="P339"/>
      <c r="Q339" s="56" t="s">
        <v>759</v>
      </c>
      <c r="R339"/>
      <c r="S339"/>
      <c r="T339" s="56" t="s">
        <v>2574</v>
      </c>
      <c r="U339" s="56" t="s">
        <v>2575</v>
      </c>
      <c r="V339" s="56" t="s">
        <v>112</v>
      </c>
      <c r="W339" s="58">
        <v>23707</v>
      </c>
      <c r="X339" s="59" t="s">
        <v>2576</v>
      </c>
      <c r="Y339" s="56" t="s">
        <v>140</v>
      </c>
      <c r="Z339" s="56" t="s">
        <v>141</v>
      </c>
      <c r="AA339" s="56" t="s">
        <v>142</v>
      </c>
      <c r="AB339" s="56" t="s">
        <v>143</v>
      </c>
      <c r="AC339" s="56" t="s">
        <v>144</v>
      </c>
      <c r="AD339"/>
      <c r="AE339" s="56" t="s">
        <v>145</v>
      </c>
      <c r="AF339" s="56" t="s">
        <v>114</v>
      </c>
      <c r="AG339" s="56" t="s">
        <v>115</v>
      </c>
      <c r="AH339" s="56" t="s">
        <v>146</v>
      </c>
      <c r="AI339" s="56" t="s">
        <v>74</v>
      </c>
      <c r="AJ339" s="56" t="s">
        <v>147</v>
      </c>
      <c r="AK339" s="56" t="s">
        <v>148</v>
      </c>
      <c r="AL339" s="56" t="s">
        <v>148</v>
      </c>
      <c r="AM339"/>
      <c r="AN339" s="56" t="s">
        <v>75</v>
      </c>
      <c r="AO339" s="56" t="s">
        <v>3</v>
      </c>
      <c r="AP339" s="60">
        <v>0.82</v>
      </c>
      <c r="AQ339" s="60">
        <v>0</v>
      </c>
      <c r="AR339" s="58">
        <v>1</v>
      </c>
      <c r="AS339" s="58">
        <v>0</v>
      </c>
      <c r="AT339" s="60">
        <v>14028.24</v>
      </c>
      <c r="AU339" s="60">
        <v>7129.2</v>
      </c>
      <c r="AV339" s="60">
        <v>0.82</v>
      </c>
      <c r="AW339" s="60">
        <v>23510.66</v>
      </c>
      <c r="AX339" s="60">
        <v>7550.76</v>
      </c>
      <c r="AY339" s="60">
        <v>8392.61</v>
      </c>
      <c r="AZ339" s="60">
        <v>85607.39</v>
      </c>
      <c r="BA339" s="60">
        <v>14028.9</v>
      </c>
      <c r="BB339" s="60">
        <v>16090.36</v>
      </c>
      <c r="BC339" s="60">
        <v>16329.53</v>
      </c>
      <c r="BD339" s="60">
        <v>102888.98</v>
      </c>
      <c r="BE339" s="60">
        <v>25105.85</v>
      </c>
      <c r="BF339" s="60">
        <v>8989.02</v>
      </c>
      <c r="BG339" s="60">
        <v>14028.24</v>
      </c>
      <c r="BH339" s="60">
        <v>7129.2</v>
      </c>
      <c r="BI339" s="60">
        <v>329651.5</v>
      </c>
      <c r="BJ339" s="61">
        <v>595</v>
      </c>
      <c r="BK339" s="2" t="s">
        <v>2512</v>
      </c>
    </row>
    <row r="340" spans="1:63" s="1" customFormat="1" ht="23.25" x14ac:dyDescent="0.25">
      <c r="A340" s="56" t="s">
        <v>127</v>
      </c>
      <c r="B340" s="56" t="s">
        <v>104</v>
      </c>
      <c r="C340" s="56" t="s">
        <v>128</v>
      </c>
      <c r="D340"/>
      <c r="E340"/>
      <c r="F340"/>
      <c r="G340" s="56" t="s">
        <v>129</v>
      </c>
      <c r="H340" s="56" t="s">
        <v>130</v>
      </c>
      <c r="I340" s="56" t="s">
        <v>757</v>
      </c>
      <c r="J340"/>
      <c r="K340" s="56" t="s">
        <v>70</v>
      </c>
      <c r="L340" s="56" t="s">
        <v>131</v>
      </c>
      <c r="M340"/>
      <c r="N340"/>
      <c r="O340" s="56" t="s">
        <v>132</v>
      </c>
      <c r="P340"/>
      <c r="Q340" s="56" t="s">
        <v>759</v>
      </c>
      <c r="R340"/>
      <c r="S340"/>
      <c r="T340" s="56" t="s">
        <v>2574</v>
      </c>
      <c r="U340" s="56" t="s">
        <v>2575</v>
      </c>
      <c r="V340" s="56" t="s">
        <v>112</v>
      </c>
      <c r="W340" s="58">
        <v>23705</v>
      </c>
      <c r="X340" s="59" t="s">
        <v>2576</v>
      </c>
      <c r="Y340" s="56" t="s">
        <v>140</v>
      </c>
      <c r="Z340" s="56" t="s">
        <v>141</v>
      </c>
      <c r="AA340" s="56" t="s">
        <v>142</v>
      </c>
      <c r="AB340" s="56" t="s">
        <v>143</v>
      </c>
      <c r="AC340" s="56" t="s">
        <v>144</v>
      </c>
      <c r="AD340"/>
      <c r="AE340" s="56" t="s">
        <v>145</v>
      </c>
      <c r="AF340" s="56" t="s">
        <v>114</v>
      </c>
      <c r="AG340" s="56" t="s">
        <v>115</v>
      </c>
      <c r="AH340" s="56" t="s">
        <v>146</v>
      </c>
      <c r="AI340" s="56" t="s">
        <v>74</v>
      </c>
      <c r="AJ340" s="56" t="s">
        <v>147</v>
      </c>
      <c r="AK340" s="56" t="s">
        <v>148</v>
      </c>
      <c r="AL340" s="56" t="s">
        <v>148</v>
      </c>
      <c r="AM340"/>
      <c r="AN340" s="56" t="s">
        <v>75</v>
      </c>
      <c r="AO340" s="56" t="s">
        <v>3</v>
      </c>
      <c r="AP340" s="60">
        <v>6.07</v>
      </c>
      <c r="AQ340" s="60">
        <v>0</v>
      </c>
      <c r="AR340" s="58">
        <v>1</v>
      </c>
      <c r="AS340" s="58">
        <v>0</v>
      </c>
      <c r="AT340" s="60">
        <v>14028.24</v>
      </c>
      <c r="AU340" s="60">
        <v>7129.2</v>
      </c>
      <c r="AV340" s="60">
        <v>6.07</v>
      </c>
      <c r="AW340" s="60">
        <v>23510.66</v>
      </c>
      <c r="AX340" s="60">
        <v>7550.76</v>
      </c>
      <c r="AY340" s="60">
        <v>8392.61</v>
      </c>
      <c r="AZ340" s="60">
        <v>85607.39</v>
      </c>
      <c r="BA340" s="60">
        <v>14028.9</v>
      </c>
      <c r="BB340" s="60">
        <v>16090.36</v>
      </c>
      <c r="BC340" s="60">
        <v>16329.53</v>
      </c>
      <c r="BD340" s="60">
        <v>102888.98</v>
      </c>
      <c r="BE340" s="60">
        <v>25105.85</v>
      </c>
      <c r="BF340" s="60">
        <v>8989.02</v>
      </c>
      <c r="BG340" s="60">
        <v>14028.24</v>
      </c>
      <c r="BH340" s="60">
        <v>7129.2</v>
      </c>
      <c r="BI340" s="60">
        <v>329651.5</v>
      </c>
      <c r="BJ340" s="61">
        <v>595</v>
      </c>
      <c r="BK340" s="2" t="s">
        <v>2512</v>
      </c>
    </row>
    <row r="341" spans="1:63" s="1" customFormat="1" ht="15" x14ac:dyDescent="0.25">
      <c r="A341" s="56" t="s">
        <v>127</v>
      </c>
      <c r="B341" s="56" t="s">
        <v>104</v>
      </c>
      <c r="C341" s="56" t="s">
        <v>128</v>
      </c>
      <c r="D341"/>
      <c r="E341"/>
      <c r="F341"/>
      <c r="G341" s="56" t="s">
        <v>129</v>
      </c>
      <c r="H341" s="56" t="s">
        <v>130</v>
      </c>
      <c r="I341" s="56" t="s">
        <v>757</v>
      </c>
      <c r="J341"/>
      <c r="K341" s="56" t="s">
        <v>70</v>
      </c>
      <c r="L341" s="56" t="s">
        <v>131</v>
      </c>
      <c r="M341"/>
      <c r="N341"/>
      <c r="O341" s="56" t="s">
        <v>132</v>
      </c>
      <c r="P341"/>
      <c r="Q341" s="56" t="s">
        <v>759</v>
      </c>
      <c r="R341"/>
      <c r="S341"/>
      <c r="T341" s="56" t="s">
        <v>2577</v>
      </c>
      <c r="U341" s="56" t="s">
        <v>2574</v>
      </c>
      <c r="V341" s="56" t="s">
        <v>2578</v>
      </c>
      <c r="W341" s="58">
        <v>46541</v>
      </c>
      <c r="X341" s="59" t="s">
        <v>2579</v>
      </c>
      <c r="Y341" s="56" t="s">
        <v>149</v>
      </c>
      <c r="Z341" s="56" t="s">
        <v>150</v>
      </c>
      <c r="AA341" s="56" t="s">
        <v>151</v>
      </c>
      <c r="AB341" s="56" t="s">
        <v>152</v>
      </c>
      <c r="AC341" s="56" t="s">
        <v>153</v>
      </c>
      <c r="AD341"/>
      <c r="AE341" s="56" t="s">
        <v>154</v>
      </c>
      <c r="AF341" s="56" t="s">
        <v>155</v>
      </c>
      <c r="AG341" s="56" t="s">
        <v>156</v>
      </c>
      <c r="AH341" s="56" t="s">
        <v>157</v>
      </c>
      <c r="AI341" s="56" t="s">
        <v>74</v>
      </c>
      <c r="AJ341" s="56" t="s">
        <v>158</v>
      </c>
      <c r="AK341" s="56" t="s">
        <v>159</v>
      </c>
      <c r="AL341" s="56" t="s">
        <v>159</v>
      </c>
      <c r="AM341"/>
      <c r="AN341" s="56" t="s">
        <v>75</v>
      </c>
      <c r="AO341" s="56" t="s">
        <v>3</v>
      </c>
      <c r="AP341" s="60">
        <v>86.42</v>
      </c>
      <c r="AQ341" s="60">
        <v>0</v>
      </c>
      <c r="AR341" s="58">
        <v>1</v>
      </c>
      <c r="AS341" s="58">
        <v>0</v>
      </c>
      <c r="AT341" s="60">
        <v>14028.24</v>
      </c>
      <c r="AU341" s="60">
        <v>7129.2</v>
      </c>
      <c r="AV341" s="60">
        <v>86.42</v>
      </c>
      <c r="AW341" s="60">
        <v>23510.66</v>
      </c>
      <c r="AX341" s="60">
        <v>7550.76</v>
      </c>
      <c r="AY341" s="60">
        <v>8392.61</v>
      </c>
      <c r="AZ341" s="60">
        <v>85607.39</v>
      </c>
      <c r="BA341" s="60">
        <v>14028.9</v>
      </c>
      <c r="BB341" s="60">
        <v>16090.36</v>
      </c>
      <c r="BC341" s="60">
        <v>16329.53</v>
      </c>
      <c r="BD341" s="60">
        <v>102888.98</v>
      </c>
      <c r="BE341" s="60">
        <v>25105.85</v>
      </c>
      <c r="BF341" s="60">
        <v>8989.02</v>
      </c>
      <c r="BG341" s="60">
        <v>14028.24</v>
      </c>
      <c r="BH341" s="60">
        <v>7129.2</v>
      </c>
      <c r="BI341" s="60">
        <v>329651.5</v>
      </c>
      <c r="BJ341" s="61">
        <v>595</v>
      </c>
      <c r="BK341" s="2" t="s">
        <v>2512</v>
      </c>
    </row>
    <row r="342" spans="1:63" s="1" customFormat="1" ht="15" x14ac:dyDescent="0.25">
      <c r="A342" s="56" t="s">
        <v>127</v>
      </c>
      <c r="B342" s="56" t="s">
        <v>104</v>
      </c>
      <c r="C342" s="56" t="s">
        <v>128</v>
      </c>
      <c r="D342"/>
      <c r="E342"/>
      <c r="F342"/>
      <c r="G342" s="56" t="s">
        <v>129</v>
      </c>
      <c r="H342" s="56" t="s">
        <v>130</v>
      </c>
      <c r="I342" s="56" t="s">
        <v>757</v>
      </c>
      <c r="J342"/>
      <c r="K342" s="56" t="s">
        <v>70</v>
      </c>
      <c r="L342" s="56" t="s">
        <v>131</v>
      </c>
      <c r="M342"/>
      <c r="N342"/>
      <c r="O342" s="56" t="s">
        <v>132</v>
      </c>
      <c r="P342"/>
      <c r="Q342" s="56" t="s">
        <v>759</v>
      </c>
      <c r="R342"/>
      <c r="S342"/>
      <c r="T342" s="56" t="s">
        <v>2580</v>
      </c>
      <c r="U342" s="56" t="s">
        <v>2581</v>
      </c>
      <c r="V342" s="56" t="s">
        <v>766</v>
      </c>
      <c r="W342" s="58">
        <v>39598</v>
      </c>
      <c r="X342" s="59" t="s">
        <v>2582</v>
      </c>
      <c r="Y342" s="56" t="s">
        <v>767</v>
      </c>
      <c r="Z342" s="56" t="s">
        <v>768</v>
      </c>
      <c r="AA342" s="56" t="s">
        <v>769</v>
      </c>
      <c r="AB342" s="56" t="s">
        <v>770</v>
      </c>
      <c r="AC342" s="56" t="s">
        <v>138</v>
      </c>
      <c r="AD342"/>
      <c r="AE342" s="56" t="s">
        <v>771</v>
      </c>
      <c r="AF342" s="56" t="s">
        <v>114</v>
      </c>
      <c r="AG342" s="56" t="s">
        <v>115</v>
      </c>
      <c r="AH342" s="56" t="s">
        <v>772</v>
      </c>
      <c r="AI342" s="56" t="s">
        <v>74</v>
      </c>
      <c r="AJ342" s="56" t="s">
        <v>79</v>
      </c>
      <c r="AK342" s="56" t="s">
        <v>109</v>
      </c>
      <c r="AL342" s="56" t="s">
        <v>110</v>
      </c>
      <c r="AM342"/>
      <c r="AN342" s="56" t="s">
        <v>75</v>
      </c>
      <c r="AO342" s="56" t="s">
        <v>3</v>
      </c>
      <c r="AP342" s="60">
        <v>156.66999999999999</v>
      </c>
      <c r="AQ342" s="60">
        <v>0</v>
      </c>
      <c r="AR342" s="58">
        <v>1</v>
      </c>
      <c r="AS342" s="58">
        <v>0</v>
      </c>
      <c r="AT342" s="60">
        <v>14028.24</v>
      </c>
      <c r="AU342" s="60">
        <v>7129.2</v>
      </c>
      <c r="AV342" s="60">
        <v>156.66999999999999</v>
      </c>
      <c r="AW342" s="60">
        <v>23510.66</v>
      </c>
      <c r="AX342" s="60">
        <v>7550.76</v>
      </c>
      <c r="AY342" s="60">
        <v>8392.61</v>
      </c>
      <c r="AZ342" s="60">
        <v>85607.39</v>
      </c>
      <c r="BA342" s="60">
        <v>14028.9</v>
      </c>
      <c r="BB342" s="60">
        <v>16090.36</v>
      </c>
      <c r="BC342" s="60">
        <v>16329.53</v>
      </c>
      <c r="BD342" s="60">
        <v>102888.98</v>
      </c>
      <c r="BE342" s="60">
        <v>25105.85</v>
      </c>
      <c r="BF342" s="60">
        <v>8989.02</v>
      </c>
      <c r="BG342" s="60">
        <v>14028.24</v>
      </c>
      <c r="BH342" s="60">
        <v>7129.2</v>
      </c>
      <c r="BI342" s="60">
        <v>329651.5</v>
      </c>
      <c r="BJ342" s="61">
        <v>595</v>
      </c>
      <c r="BK342" s="2" t="s">
        <v>2512</v>
      </c>
    </row>
    <row r="343" spans="1:63" s="1" customFormat="1" ht="15" x14ac:dyDescent="0.25">
      <c r="A343" s="56" t="s">
        <v>127</v>
      </c>
      <c r="B343" s="56" t="s">
        <v>104</v>
      </c>
      <c r="C343" s="56" t="s">
        <v>128</v>
      </c>
      <c r="D343"/>
      <c r="E343"/>
      <c r="F343"/>
      <c r="G343" s="56" t="s">
        <v>129</v>
      </c>
      <c r="H343" s="56" t="s">
        <v>130</v>
      </c>
      <c r="I343" s="56" t="s">
        <v>757</v>
      </c>
      <c r="J343"/>
      <c r="K343" s="56" t="s">
        <v>70</v>
      </c>
      <c r="L343" s="56" t="s">
        <v>131</v>
      </c>
      <c r="M343"/>
      <c r="N343"/>
      <c r="O343" s="56" t="s">
        <v>132</v>
      </c>
      <c r="P343"/>
      <c r="Q343" s="56" t="s">
        <v>759</v>
      </c>
      <c r="R343"/>
      <c r="S343"/>
      <c r="T343" s="56" t="s">
        <v>2580</v>
      </c>
      <c r="U343" s="56" t="s">
        <v>2581</v>
      </c>
      <c r="V343" s="56" t="s">
        <v>789</v>
      </c>
      <c r="W343" s="58">
        <v>35279</v>
      </c>
      <c r="X343" s="59" t="s">
        <v>2583</v>
      </c>
      <c r="Y343" s="56" t="s">
        <v>790</v>
      </c>
      <c r="Z343" s="56" t="s">
        <v>791</v>
      </c>
      <c r="AA343" s="56" t="s">
        <v>119</v>
      </c>
      <c r="AB343" s="56" t="s">
        <v>173</v>
      </c>
      <c r="AC343" s="56" t="s">
        <v>174</v>
      </c>
      <c r="AD343"/>
      <c r="AE343" s="56" t="s">
        <v>792</v>
      </c>
      <c r="AF343" s="56" t="s">
        <v>114</v>
      </c>
      <c r="AG343" s="56" t="s">
        <v>115</v>
      </c>
      <c r="AH343" s="56" t="s">
        <v>793</v>
      </c>
      <c r="AI343" s="56" t="s">
        <v>74</v>
      </c>
      <c r="AJ343" s="56" t="s">
        <v>79</v>
      </c>
      <c r="AK343" s="56" t="s">
        <v>794</v>
      </c>
      <c r="AL343" s="56" t="s">
        <v>794</v>
      </c>
      <c r="AM343"/>
      <c r="AN343" s="56" t="s">
        <v>75</v>
      </c>
      <c r="AO343" s="56" t="s">
        <v>3</v>
      </c>
      <c r="AP343" s="60">
        <v>72.209999999999994</v>
      </c>
      <c r="AQ343" s="60">
        <v>0</v>
      </c>
      <c r="AR343" s="58">
        <v>1</v>
      </c>
      <c r="AS343" s="58">
        <v>0</v>
      </c>
      <c r="AT343" s="60">
        <v>14028.24</v>
      </c>
      <c r="AU343" s="60">
        <v>7129.2</v>
      </c>
      <c r="AV343" s="60">
        <v>72.209999999999994</v>
      </c>
      <c r="AW343" s="60">
        <v>23510.66</v>
      </c>
      <c r="AX343" s="60">
        <v>7550.76</v>
      </c>
      <c r="AY343" s="60">
        <v>8392.61</v>
      </c>
      <c r="AZ343" s="60">
        <v>85607.39</v>
      </c>
      <c r="BA343" s="60">
        <v>14028.9</v>
      </c>
      <c r="BB343" s="60">
        <v>16090.36</v>
      </c>
      <c r="BC343" s="60">
        <v>16329.53</v>
      </c>
      <c r="BD343" s="60">
        <v>102888.98</v>
      </c>
      <c r="BE343" s="60">
        <v>25105.85</v>
      </c>
      <c r="BF343" s="60">
        <v>8989.02</v>
      </c>
      <c r="BG343" s="60">
        <v>14028.24</v>
      </c>
      <c r="BH343" s="60">
        <v>7129.2</v>
      </c>
      <c r="BI343" s="60">
        <v>329651.5</v>
      </c>
      <c r="BJ343" s="61">
        <v>595</v>
      </c>
      <c r="BK343" s="2" t="s">
        <v>2512</v>
      </c>
    </row>
    <row r="344" spans="1:63" s="1" customFormat="1" ht="15" x14ac:dyDescent="0.25">
      <c r="A344" s="56" t="s">
        <v>127</v>
      </c>
      <c r="B344" s="56" t="s">
        <v>104</v>
      </c>
      <c r="C344" s="56" t="s">
        <v>128</v>
      </c>
      <c r="D344"/>
      <c r="E344"/>
      <c r="F344"/>
      <c r="G344" s="56" t="s">
        <v>129</v>
      </c>
      <c r="H344" s="56" t="s">
        <v>130</v>
      </c>
      <c r="I344" s="56" t="s">
        <v>757</v>
      </c>
      <c r="J344"/>
      <c r="K344" s="56" t="s">
        <v>70</v>
      </c>
      <c r="L344" s="56" t="s">
        <v>131</v>
      </c>
      <c r="M344"/>
      <c r="N344"/>
      <c r="O344" s="56" t="s">
        <v>132</v>
      </c>
      <c r="P344"/>
      <c r="Q344" s="56" t="s">
        <v>758</v>
      </c>
      <c r="R344"/>
      <c r="S344"/>
      <c r="T344" s="56" t="s">
        <v>2584</v>
      </c>
      <c r="U344" s="56" t="s">
        <v>2584</v>
      </c>
      <c r="V344" s="56" t="s">
        <v>2585</v>
      </c>
      <c r="W344" s="58">
        <v>35540</v>
      </c>
      <c r="X344" s="59" t="s">
        <v>2586</v>
      </c>
      <c r="Y344" s="56" t="s">
        <v>807</v>
      </c>
      <c r="Z344" s="56" t="s">
        <v>808</v>
      </c>
      <c r="AA344" s="56" t="s">
        <v>94</v>
      </c>
      <c r="AB344" s="56" t="s">
        <v>809</v>
      </c>
      <c r="AC344" s="56" t="s">
        <v>116</v>
      </c>
      <c r="AD344"/>
      <c r="AE344" s="56" t="s">
        <v>810</v>
      </c>
      <c r="AF344" s="56" t="s">
        <v>811</v>
      </c>
      <c r="AG344"/>
      <c r="AH344" s="56" t="s">
        <v>812</v>
      </c>
      <c r="AI344" s="56" t="s">
        <v>117</v>
      </c>
      <c r="AJ344" s="56" t="s">
        <v>94</v>
      </c>
      <c r="AK344" s="56" t="s">
        <v>813</v>
      </c>
      <c r="AL344" s="56" t="s">
        <v>813</v>
      </c>
      <c r="AM344"/>
      <c r="AN344" s="56" t="s">
        <v>75</v>
      </c>
      <c r="AO344" s="56" t="s">
        <v>3</v>
      </c>
      <c r="AP344" s="60">
        <v>10.34</v>
      </c>
      <c r="AQ344" s="60">
        <v>0</v>
      </c>
      <c r="AR344" s="58">
        <v>1</v>
      </c>
      <c r="AS344" s="58">
        <v>0</v>
      </c>
      <c r="AT344" s="60">
        <v>14028.24</v>
      </c>
      <c r="AU344" s="60">
        <v>7129.2</v>
      </c>
      <c r="AV344" s="60">
        <v>10.34</v>
      </c>
      <c r="AW344" s="60">
        <v>23510.66</v>
      </c>
      <c r="AX344" s="60">
        <v>7550.76</v>
      </c>
      <c r="AY344" s="60">
        <v>8392.61</v>
      </c>
      <c r="AZ344" s="60">
        <v>85607.39</v>
      </c>
      <c r="BA344" s="60">
        <v>14028.9</v>
      </c>
      <c r="BB344" s="60">
        <v>16090.36</v>
      </c>
      <c r="BC344" s="60">
        <v>16329.53</v>
      </c>
      <c r="BD344" s="60">
        <v>102888.98</v>
      </c>
      <c r="BE344" s="60">
        <v>25105.85</v>
      </c>
      <c r="BF344" s="60">
        <v>8989.02</v>
      </c>
      <c r="BG344" s="60">
        <v>14028.24</v>
      </c>
      <c r="BH344" s="60">
        <v>7129.2</v>
      </c>
      <c r="BI344" s="60">
        <v>329651.5</v>
      </c>
      <c r="BJ344" s="61">
        <v>595</v>
      </c>
      <c r="BK344" s="2" t="s">
        <v>2512</v>
      </c>
    </row>
    <row r="345" spans="1:63" s="1" customFormat="1" ht="15" x14ac:dyDescent="0.25">
      <c r="A345" s="56" t="s">
        <v>127</v>
      </c>
      <c r="B345" s="56" t="s">
        <v>104</v>
      </c>
      <c r="C345" s="56" t="s">
        <v>128</v>
      </c>
      <c r="D345"/>
      <c r="E345"/>
      <c r="F345"/>
      <c r="G345" s="56" t="s">
        <v>129</v>
      </c>
      <c r="H345" s="56" t="s">
        <v>130</v>
      </c>
      <c r="I345" s="56" t="s">
        <v>757</v>
      </c>
      <c r="J345"/>
      <c r="K345" s="56" t="s">
        <v>70</v>
      </c>
      <c r="L345" s="56" t="s">
        <v>131</v>
      </c>
      <c r="M345"/>
      <c r="N345"/>
      <c r="O345" s="56" t="s">
        <v>132</v>
      </c>
      <c r="P345"/>
      <c r="Q345" s="56" t="s">
        <v>758</v>
      </c>
      <c r="R345"/>
      <c r="S345"/>
      <c r="T345" s="56" t="s">
        <v>2584</v>
      </c>
      <c r="U345" s="56" t="s">
        <v>2587</v>
      </c>
      <c r="V345" s="56" t="s">
        <v>2588</v>
      </c>
      <c r="W345" s="58">
        <v>31767</v>
      </c>
      <c r="X345" s="59" t="s">
        <v>2589</v>
      </c>
      <c r="Y345" s="56" t="s">
        <v>807</v>
      </c>
      <c r="Z345" s="56" t="s">
        <v>808</v>
      </c>
      <c r="AA345" s="56" t="s">
        <v>94</v>
      </c>
      <c r="AB345" s="56" t="s">
        <v>809</v>
      </c>
      <c r="AC345" s="56" t="s">
        <v>116</v>
      </c>
      <c r="AD345"/>
      <c r="AE345" s="56" t="s">
        <v>810</v>
      </c>
      <c r="AF345" s="56" t="s">
        <v>811</v>
      </c>
      <c r="AG345"/>
      <c r="AH345" s="56" t="s">
        <v>812</v>
      </c>
      <c r="AI345" s="56" t="s">
        <v>117</v>
      </c>
      <c r="AJ345" s="56" t="s">
        <v>94</v>
      </c>
      <c r="AK345" s="56" t="s">
        <v>813</v>
      </c>
      <c r="AL345" s="56" t="s">
        <v>813</v>
      </c>
      <c r="AM345"/>
      <c r="AN345" s="56" t="s">
        <v>75</v>
      </c>
      <c r="AO345" s="56" t="s">
        <v>3</v>
      </c>
      <c r="AP345" s="60">
        <v>10.47</v>
      </c>
      <c r="AQ345" s="60">
        <v>0</v>
      </c>
      <c r="AR345" s="58">
        <v>1</v>
      </c>
      <c r="AS345" s="58">
        <v>0</v>
      </c>
      <c r="AT345" s="60">
        <v>14028.24</v>
      </c>
      <c r="AU345" s="60">
        <v>7129.2</v>
      </c>
      <c r="AV345" s="60">
        <v>10.47</v>
      </c>
      <c r="AW345" s="60">
        <v>23510.66</v>
      </c>
      <c r="AX345" s="60">
        <v>7550.76</v>
      </c>
      <c r="AY345" s="60">
        <v>8392.61</v>
      </c>
      <c r="AZ345" s="60">
        <v>85607.39</v>
      </c>
      <c r="BA345" s="60">
        <v>14028.9</v>
      </c>
      <c r="BB345" s="60">
        <v>16090.36</v>
      </c>
      <c r="BC345" s="60">
        <v>16329.53</v>
      </c>
      <c r="BD345" s="60">
        <v>102888.98</v>
      </c>
      <c r="BE345" s="60">
        <v>25105.85</v>
      </c>
      <c r="BF345" s="60">
        <v>8989.02</v>
      </c>
      <c r="BG345" s="60">
        <v>14028.24</v>
      </c>
      <c r="BH345" s="60">
        <v>7129.2</v>
      </c>
      <c r="BI345" s="60">
        <v>329651.5</v>
      </c>
      <c r="BJ345" s="61">
        <v>595</v>
      </c>
      <c r="BK345" s="2" t="s">
        <v>2512</v>
      </c>
    </row>
    <row r="346" spans="1:63" s="1" customFormat="1" ht="15" x14ac:dyDescent="0.25">
      <c r="A346" s="56" t="s">
        <v>127</v>
      </c>
      <c r="B346" s="56" t="s">
        <v>104</v>
      </c>
      <c r="C346" s="56" t="s">
        <v>128</v>
      </c>
      <c r="D346"/>
      <c r="E346"/>
      <c r="F346"/>
      <c r="G346" s="56" t="s">
        <v>129</v>
      </c>
      <c r="H346" s="56" t="s">
        <v>130</v>
      </c>
      <c r="I346" s="56" t="s">
        <v>757</v>
      </c>
      <c r="J346"/>
      <c r="K346" s="56" t="s">
        <v>70</v>
      </c>
      <c r="L346" s="56" t="s">
        <v>131</v>
      </c>
      <c r="M346"/>
      <c r="N346"/>
      <c r="O346" s="56" t="s">
        <v>132</v>
      </c>
      <c r="P346"/>
      <c r="Q346" s="56" t="s">
        <v>759</v>
      </c>
      <c r="R346"/>
      <c r="S346"/>
      <c r="T346" s="56" t="s">
        <v>2584</v>
      </c>
      <c r="U346" s="56" t="s">
        <v>2590</v>
      </c>
      <c r="V346" s="56" t="s">
        <v>2591</v>
      </c>
      <c r="W346" s="58">
        <v>30466</v>
      </c>
      <c r="X346" s="59" t="s">
        <v>2592</v>
      </c>
      <c r="Y346" s="56" t="s">
        <v>2593</v>
      </c>
      <c r="Z346" s="56" t="s">
        <v>2594</v>
      </c>
      <c r="AA346" s="56" t="s">
        <v>105</v>
      </c>
      <c r="AB346" s="56" t="s">
        <v>106</v>
      </c>
      <c r="AC346" s="56" t="s">
        <v>107</v>
      </c>
      <c r="AD346"/>
      <c r="AE346" s="56" t="s">
        <v>2595</v>
      </c>
      <c r="AF346" s="56" t="s">
        <v>114</v>
      </c>
      <c r="AG346" s="56" t="s">
        <v>115</v>
      </c>
      <c r="AH346" s="56" t="s">
        <v>2596</v>
      </c>
      <c r="AI346" s="56" t="s">
        <v>74</v>
      </c>
      <c r="AJ346" s="56" t="s">
        <v>108</v>
      </c>
      <c r="AK346" s="56" t="s">
        <v>2597</v>
      </c>
      <c r="AL346" s="56" t="s">
        <v>2597</v>
      </c>
      <c r="AM346"/>
      <c r="AN346" s="56" t="s">
        <v>75</v>
      </c>
      <c r="AO346" s="56" t="s">
        <v>3</v>
      </c>
      <c r="AP346" s="60">
        <v>122.11</v>
      </c>
      <c r="AQ346" s="60">
        <v>0</v>
      </c>
      <c r="AR346" s="58">
        <v>1</v>
      </c>
      <c r="AS346" s="58">
        <v>0</v>
      </c>
      <c r="AT346" s="60">
        <v>14028.24</v>
      </c>
      <c r="AU346" s="60">
        <v>7129.2</v>
      </c>
      <c r="AV346" s="60">
        <v>122.11</v>
      </c>
      <c r="AW346" s="60">
        <v>23510.66</v>
      </c>
      <c r="AX346" s="60">
        <v>7550.76</v>
      </c>
      <c r="AY346" s="60">
        <v>8392.61</v>
      </c>
      <c r="AZ346" s="60">
        <v>85607.39</v>
      </c>
      <c r="BA346" s="60">
        <v>14028.9</v>
      </c>
      <c r="BB346" s="60">
        <v>16090.36</v>
      </c>
      <c r="BC346" s="60">
        <v>16329.53</v>
      </c>
      <c r="BD346" s="60">
        <v>102888.98</v>
      </c>
      <c r="BE346" s="60">
        <v>25105.85</v>
      </c>
      <c r="BF346" s="60">
        <v>8989.02</v>
      </c>
      <c r="BG346" s="60">
        <v>14028.24</v>
      </c>
      <c r="BH346" s="60">
        <v>7129.2</v>
      </c>
      <c r="BI346" s="60">
        <v>329651.5</v>
      </c>
      <c r="BJ346" s="61">
        <v>595</v>
      </c>
      <c r="BK346" s="2" t="s">
        <v>2512</v>
      </c>
    </row>
    <row r="347" spans="1:63" s="1" customFormat="1" ht="15" x14ac:dyDescent="0.25">
      <c r="A347" s="56" t="s">
        <v>127</v>
      </c>
      <c r="B347" s="56" t="s">
        <v>104</v>
      </c>
      <c r="C347" s="56" t="s">
        <v>128</v>
      </c>
      <c r="D347"/>
      <c r="E347"/>
      <c r="F347"/>
      <c r="G347" s="56" t="s">
        <v>129</v>
      </c>
      <c r="H347" s="56" t="s">
        <v>130</v>
      </c>
      <c r="I347" s="56" t="s">
        <v>757</v>
      </c>
      <c r="J347"/>
      <c r="K347" s="56" t="s">
        <v>70</v>
      </c>
      <c r="L347" s="56" t="s">
        <v>131</v>
      </c>
      <c r="M347"/>
      <c r="N347"/>
      <c r="O347" s="56" t="s">
        <v>132</v>
      </c>
      <c r="P347"/>
      <c r="Q347" s="56" t="s">
        <v>758</v>
      </c>
      <c r="R347"/>
      <c r="S347"/>
      <c r="T347" s="56" t="s">
        <v>2598</v>
      </c>
      <c r="U347" s="56" t="s">
        <v>2598</v>
      </c>
      <c r="V347" s="56" t="s">
        <v>2599</v>
      </c>
      <c r="W347" s="58">
        <v>40192</v>
      </c>
      <c r="X347" s="59" t="s">
        <v>2600</v>
      </c>
      <c r="Y347" s="56" t="s">
        <v>807</v>
      </c>
      <c r="Z347" s="56" t="s">
        <v>808</v>
      </c>
      <c r="AA347" s="56" t="s">
        <v>94</v>
      </c>
      <c r="AB347" s="56" t="s">
        <v>809</v>
      </c>
      <c r="AC347" s="56" t="s">
        <v>116</v>
      </c>
      <c r="AD347"/>
      <c r="AE347" s="56" t="s">
        <v>810</v>
      </c>
      <c r="AF347" s="56" t="s">
        <v>811</v>
      </c>
      <c r="AG347"/>
      <c r="AH347" s="56" t="s">
        <v>812</v>
      </c>
      <c r="AI347" s="56" t="s">
        <v>117</v>
      </c>
      <c r="AJ347" s="56" t="s">
        <v>94</v>
      </c>
      <c r="AK347" s="56" t="s">
        <v>813</v>
      </c>
      <c r="AL347" s="56" t="s">
        <v>813</v>
      </c>
      <c r="AM347"/>
      <c r="AN347" s="56" t="s">
        <v>75</v>
      </c>
      <c r="AO347" s="56" t="s">
        <v>3</v>
      </c>
      <c r="AP347" s="60">
        <v>11.2</v>
      </c>
      <c r="AQ347" s="60">
        <v>0</v>
      </c>
      <c r="AR347" s="58">
        <v>1</v>
      </c>
      <c r="AS347" s="58">
        <v>0</v>
      </c>
      <c r="AT347" s="60">
        <v>14028.24</v>
      </c>
      <c r="AU347" s="60">
        <v>7129.2</v>
      </c>
      <c r="AV347" s="60">
        <v>11.2</v>
      </c>
      <c r="AW347" s="60">
        <v>23510.66</v>
      </c>
      <c r="AX347" s="60">
        <v>7550.76</v>
      </c>
      <c r="AY347" s="60">
        <v>8392.61</v>
      </c>
      <c r="AZ347" s="60">
        <v>85607.39</v>
      </c>
      <c r="BA347" s="60">
        <v>14028.9</v>
      </c>
      <c r="BB347" s="60">
        <v>16090.36</v>
      </c>
      <c r="BC347" s="60">
        <v>16329.53</v>
      </c>
      <c r="BD347" s="60">
        <v>102888.98</v>
      </c>
      <c r="BE347" s="60">
        <v>25105.85</v>
      </c>
      <c r="BF347" s="60">
        <v>8989.02</v>
      </c>
      <c r="BG347" s="60">
        <v>14028.24</v>
      </c>
      <c r="BH347" s="60">
        <v>7129.2</v>
      </c>
      <c r="BI347" s="60">
        <v>329651.5</v>
      </c>
      <c r="BJ347" s="61">
        <v>595</v>
      </c>
      <c r="BK347" s="2" t="s">
        <v>2512</v>
      </c>
    </row>
    <row r="348" spans="1:63" s="1" customFormat="1" ht="15" x14ac:dyDescent="0.25">
      <c r="A348" s="56" t="s">
        <v>127</v>
      </c>
      <c r="B348" s="56" t="s">
        <v>104</v>
      </c>
      <c r="C348" s="56" t="s">
        <v>128</v>
      </c>
      <c r="D348"/>
      <c r="E348"/>
      <c r="F348"/>
      <c r="G348" s="56" t="s">
        <v>129</v>
      </c>
      <c r="H348" s="56" t="s">
        <v>130</v>
      </c>
      <c r="I348" s="56" t="s">
        <v>757</v>
      </c>
      <c r="J348"/>
      <c r="K348" s="56" t="s">
        <v>70</v>
      </c>
      <c r="L348" s="56" t="s">
        <v>131</v>
      </c>
      <c r="M348"/>
      <c r="N348"/>
      <c r="O348" s="56" t="s">
        <v>132</v>
      </c>
      <c r="P348"/>
      <c r="Q348" s="56" t="s">
        <v>758</v>
      </c>
      <c r="R348"/>
      <c r="S348"/>
      <c r="T348" s="56" t="s">
        <v>2598</v>
      </c>
      <c r="U348" s="56" t="s">
        <v>2598</v>
      </c>
      <c r="V348" s="56" t="s">
        <v>2601</v>
      </c>
      <c r="W348" s="58">
        <v>35171</v>
      </c>
      <c r="X348" s="59" t="s">
        <v>2602</v>
      </c>
      <c r="Y348" s="56" t="s">
        <v>807</v>
      </c>
      <c r="Z348" s="56" t="s">
        <v>808</v>
      </c>
      <c r="AA348" s="56" t="s">
        <v>94</v>
      </c>
      <c r="AB348" s="56" t="s">
        <v>809</v>
      </c>
      <c r="AC348" s="56" t="s">
        <v>116</v>
      </c>
      <c r="AD348"/>
      <c r="AE348" s="56" t="s">
        <v>810</v>
      </c>
      <c r="AF348" s="56" t="s">
        <v>811</v>
      </c>
      <c r="AG348"/>
      <c r="AH348" s="56" t="s">
        <v>812</v>
      </c>
      <c r="AI348" s="56" t="s">
        <v>117</v>
      </c>
      <c r="AJ348" s="56" t="s">
        <v>94</v>
      </c>
      <c r="AK348" s="56" t="s">
        <v>813</v>
      </c>
      <c r="AL348" s="56" t="s">
        <v>813</v>
      </c>
      <c r="AM348"/>
      <c r="AN348" s="56" t="s">
        <v>75</v>
      </c>
      <c r="AO348" s="56" t="s">
        <v>3</v>
      </c>
      <c r="AP348" s="60">
        <v>11.25</v>
      </c>
      <c r="AQ348" s="60">
        <v>0</v>
      </c>
      <c r="AR348" s="58">
        <v>1</v>
      </c>
      <c r="AS348" s="58">
        <v>0</v>
      </c>
      <c r="AT348" s="60">
        <v>14028.24</v>
      </c>
      <c r="AU348" s="60">
        <v>7129.2</v>
      </c>
      <c r="AV348" s="60">
        <v>11.25</v>
      </c>
      <c r="AW348" s="60">
        <v>23510.66</v>
      </c>
      <c r="AX348" s="60">
        <v>7550.76</v>
      </c>
      <c r="AY348" s="60">
        <v>8392.61</v>
      </c>
      <c r="AZ348" s="60">
        <v>85607.39</v>
      </c>
      <c r="BA348" s="60">
        <v>14028.9</v>
      </c>
      <c r="BB348" s="60">
        <v>16090.36</v>
      </c>
      <c r="BC348" s="60">
        <v>16329.53</v>
      </c>
      <c r="BD348" s="60">
        <v>102888.98</v>
      </c>
      <c r="BE348" s="60">
        <v>25105.85</v>
      </c>
      <c r="BF348" s="60">
        <v>8989.02</v>
      </c>
      <c r="BG348" s="60">
        <v>14028.24</v>
      </c>
      <c r="BH348" s="60">
        <v>7129.2</v>
      </c>
      <c r="BI348" s="60">
        <v>329651.5</v>
      </c>
      <c r="BJ348" s="61">
        <v>595</v>
      </c>
      <c r="BK348" s="2" t="s">
        <v>2512</v>
      </c>
    </row>
    <row r="349" spans="1:63" s="1" customFormat="1" ht="15" x14ac:dyDescent="0.25">
      <c r="A349" s="56" t="s">
        <v>127</v>
      </c>
      <c r="B349" s="56" t="s">
        <v>104</v>
      </c>
      <c r="C349" s="56" t="s">
        <v>128</v>
      </c>
      <c r="D349"/>
      <c r="E349"/>
      <c r="F349"/>
      <c r="G349" s="56" t="s">
        <v>129</v>
      </c>
      <c r="H349" s="56" t="s">
        <v>130</v>
      </c>
      <c r="I349" s="56" t="s">
        <v>757</v>
      </c>
      <c r="J349"/>
      <c r="K349" s="56" t="s">
        <v>70</v>
      </c>
      <c r="L349" s="56" t="s">
        <v>131</v>
      </c>
      <c r="M349"/>
      <c r="N349"/>
      <c r="O349" s="56" t="s">
        <v>132</v>
      </c>
      <c r="P349"/>
      <c r="Q349" s="56" t="s">
        <v>758</v>
      </c>
      <c r="R349"/>
      <c r="S349"/>
      <c r="T349" s="56" t="s">
        <v>2603</v>
      </c>
      <c r="U349" s="56" t="s">
        <v>2603</v>
      </c>
      <c r="V349" s="56" t="s">
        <v>2604</v>
      </c>
      <c r="W349" s="58">
        <v>42469</v>
      </c>
      <c r="X349" s="59" t="s">
        <v>2605</v>
      </c>
      <c r="Y349" s="56" t="s">
        <v>807</v>
      </c>
      <c r="Z349" s="56" t="s">
        <v>808</v>
      </c>
      <c r="AA349" s="56" t="s">
        <v>94</v>
      </c>
      <c r="AB349" s="56" t="s">
        <v>809</v>
      </c>
      <c r="AC349" s="56" t="s">
        <v>116</v>
      </c>
      <c r="AD349"/>
      <c r="AE349" s="56" t="s">
        <v>810</v>
      </c>
      <c r="AF349" s="56" t="s">
        <v>811</v>
      </c>
      <c r="AG349"/>
      <c r="AH349" s="56" t="s">
        <v>812</v>
      </c>
      <c r="AI349" s="56" t="s">
        <v>117</v>
      </c>
      <c r="AJ349" s="56" t="s">
        <v>94</v>
      </c>
      <c r="AK349" s="56" t="s">
        <v>813</v>
      </c>
      <c r="AL349" s="56" t="s">
        <v>813</v>
      </c>
      <c r="AM349"/>
      <c r="AN349" s="56" t="s">
        <v>75</v>
      </c>
      <c r="AO349" s="56" t="s">
        <v>3</v>
      </c>
      <c r="AP349" s="60">
        <v>15.42</v>
      </c>
      <c r="AQ349" s="60">
        <v>0</v>
      </c>
      <c r="AR349" s="58">
        <v>1</v>
      </c>
      <c r="AS349" s="58">
        <v>0</v>
      </c>
      <c r="AT349" s="60">
        <v>14028.24</v>
      </c>
      <c r="AU349" s="60">
        <v>7129.2</v>
      </c>
      <c r="AV349" s="60">
        <v>15.42</v>
      </c>
      <c r="AW349" s="60">
        <v>23510.66</v>
      </c>
      <c r="AX349" s="60">
        <v>7550.76</v>
      </c>
      <c r="AY349" s="60">
        <v>8392.61</v>
      </c>
      <c r="AZ349" s="60">
        <v>85607.39</v>
      </c>
      <c r="BA349" s="60">
        <v>14028.9</v>
      </c>
      <c r="BB349" s="60">
        <v>16090.36</v>
      </c>
      <c r="BC349" s="60">
        <v>16329.53</v>
      </c>
      <c r="BD349" s="60">
        <v>102888.98</v>
      </c>
      <c r="BE349" s="60">
        <v>25105.85</v>
      </c>
      <c r="BF349" s="60">
        <v>8989.02</v>
      </c>
      <c r="BG349" s="60">
        <v>14028.24</v>
      </c>
      <c r="BH349" s="60">
        <v>7129.2</v>
      </c>
      <c r="BI349" s="60">
        <v>329651.5</v>
      </c>
      <c r="BJ349" s="61">
        <v>595</v>
      </c>
      <c r="BK349" s="2" t="s">
        <v>2512</v>
      </c>
    </row>
    <row r="350" spans="1:63" s="1" customFormat="1" ht="15" x14ac:dyDescent="0.25">
      <c r="A350" s="56" t="s">
        <v>127</v>
      </c>
      <c r="B350" s="56" t="s">
        <v>104</v>
      </c>
      <c r="C350" s="56" t="s">
        <v>128</v>
      </c>
      <c r="D350"/>
      <c r="E350"/>
      <c r="F350"/>
      <c r="G350" s="56" t="s">
        <v>129</v>
      </c>
      <c r="H350" s="56" t="s">
        <v>130</v>
      </c>
      <c r="I350" s="56" t="s">
        <v>757</v>
      </c>
      <c r="J350"/>
      <c r="K350" s="56" t="s">
        <v>70</v>
      </c>
      <c r="L350" s="56" t="s">
        <v>131</v>
      </c>
      <c r="M350"/>
      <c r="N350"/>
      <c r="O350" s="56" t="s">
        <v>132</v>
      </c>
      <c r="P350"/>
      <c r="Q350" s="56" t="s">
        <v>758</v>
      </c>
      <c r="R350"/>
      <c r="S350"/>
      <c r="T350" s="56" t="s">
        <v>2603</v>
      </c>
      <c r="U350" s="56" t="s">
        <v>2598</v>
      </c>
      <c r="V350" s="56" t="s">
        <v>2606</v>
      </c>
      <c r="W350" s="58">
        <v>35540</v>
      </c>
      <c r="X350" s="59" t="s">
        <v>2607</v>
      </c>
      <c r="Y350" s="56" t="s">
        <v>807</v>
      </c>
      <c r="Z350" s="56" t="s">
        <v>808</v>
      </c>
      <c r="AA350" s="56" t="s">
        <v>94</v>
      </c>
      <c r="AB350" s="56" t="s">
        <v>809</v>
      </c>
      <c r="AC350" s="56" t="s">
        <v>116</v>
      </c>
      <c r="AD350"/>
      <c r="AE350" s="56" t="s">
        <v>810</v>
      </c>
      <c r="AF350" s="56" t="s">
        <v>811</v>
      </c>
      <c r="AG350"/>
      <c r="AH350" s="56" t="s">
        <v>812</v>
      </c>
      <c r="AI350" s="56" t="s">
        <v>117</v>
      </c>
      <c r="AJ350" s="56" t="s">
        <v>94</v>
      </c>
      <c r="AK350" s="56" t="s">
        <v>813</v>
      </c>
      <c r="AL350" s="56" t="s">
        <v>813</v>
      </c>
      <c r="AM350"/>
      <c r="AN350" s="56" t="s">
        <v>75</v>
      </c>
      <c r="AO350" s="56" t="s">
        <v>3</v>
      </c>
      <c r="AP350" s="60">
        <v>10.36</v>
      </c>
      <c r="AQ350" s="60">
        <v>0</v>
      </c>
      <c r="AR350" s="58">
        <v>1</v>
      </c>
      <c r="AS350" s="58">
        <v>0</v>
      </c>
      <c r="AT350" s="60">
        <v>14028.24</v>
      </c>
      <c r="AU350" s="60">
        <v>7129.2</v>
      </c>
      <c r="AV350" s="60">
        <v>10.36</v>
      </c>
      <c r="AW350" s="60">
        <v>23510.66</v>
      </c>
      <c r="AX350" s="60">
        <v>7550.76</v>
      </c>
      <c r="AY350" s="60">
        <v>8392.61</v>
      </c>
      <c r="AZ350" s="60">
        <v>85607.39</v>
      </c>
      <c r="BA350" s="60">
        <v>14028.9</v>
      </c>
      <c r="BB350" s="60">
        <v>16090.36</v>
      </c>
      <c r="BC350" s="60">
        <v>16329.53</v>
      </c>
      <c r="BD350" s="60">
        <v>102888.98</v>
      </c>
      <c r="BE350" s="60">
        <v>25105.85</v>
      </c>
      <c r="BF350" s="60">
        <v>8989.02</v>
      </c>
      <c r="BG350" s="60">
        <v>14028.24</v>
      </c>
      <c r="BH350" s="60">
        <v>7129.2</v>
      </c>
      <c r="BI350" s="60">
        <v>329651.5</v>
      </c>
      <c r="BJ350" s="61">
        <v>595</v>
      </c>
      <c r="BK350" s="2" t="s">
        <v>2512</v>
      </c>
    </row>
    <row r="351" spans="1:63" s="1" customFormat="1" ht="15" x14ac:dyDescent="0.25">
      <c r="A351" s="56" t="s">
        <v>127</v>
      </c>
      <c r="B351" s="56" t="s">
        <v>104</v>
      </c>
      <c r="C351" s="56" t="s">
        <v>128</v>
      </c>
      <c r="D351"/>
      <c r="E351"/>
      <c r="F351"/>
      <c r="G351" s="56" t="s">
        <v>129</v>
      </c>
      <c r="H351" s="56" t="s">
        <v>130</v>
      </c>
      <c r="I351" s="56" t="s">
        <v>757</v>
      </c>
      <c r="J351"/>
      <c r="K351" s="56" t="s">
        <v>70</v>
      </c>
      <c r="L351" s="56" t="s">
        <v>131</v>
      </c>
      <c r="M351"/>
      <c r="N351"/>
      <c r="O351" s="56" t="s">
        <v>132</v>
      </c>
      <c r="P351"/>
      <c r="Q351" s="56" t="s">
        <v>758</v>
      </c>
      <c r="R351"/>
      <c r="S351"/>
      <c r="T351" s="56" t="s">
        <v>2603</v>
      </c>
      <c r="U351" s="56" t="s">
        <v>2603</v>
      </c>
      <c r="V351" s="56" t="s">
        <v>2608</v>
      </c>
      <c r="W351" s="58">
        <v>42826</v>
      </c>
      <c r="X351" s="59" t="s">
        <v>2609</v>
      </c>
      <c r="Y351" s="56" t="s">
        <v>2610</v>
      </c>
      <c r="Z351" s="56" t="s">
        <v>2611</v>
      </c>
      <c r="AA351" s="56" t="s">
        <v>1441</v>
      </c>
      <c r="AB351" s="56" t="s">
        <v>1442</v>
      </c>
      <c r="AC351" s="56" t="s">
        <v>190</v>
      </c>
      <c r="AD351"/>
      <c r="AE351" s="56" t="s">
        <v>2612</v>
      </c>
      <c r="AF351" s="56" t="s">
        <v>2613</v>
      </c>
      <c r="AG351" s="56" t="s">
        <v>1088</v>
      </c>
      <c r="AH351" s="56" t="s">
        <v>2614</v>
      </c>
      <c r="AI351" s="56" t="s">
        <v>81</v>
      </c>
      <c r="AJ351" s="56" t="s">
        <v>79</v>
      </c>
      <c r="AK351" s="56" t="s">
        <v>109</v>
      </c>
      <c r="AL351" s="56" t="s">
        <v>110</v>
      </c>
      <c r="AM351"/>
      <c r="AN351" s="56" t="s">
        <v>75</v>
      </c>
      <c r="AO351" s="56" t="s">
        <v>2</v>
      </c>
      <c r="AP351" s="60">
        <v>829.38</v>
      </c>
      <c r="AQ351" s="60">
        <v>0</v>
      </c>
      <c r="AR351" s="58">
        <v>1</v>
      </c>
      <c r="AS351" s="58">
        <v>0</v>
      </c>
      <c r="AT351" s="60">
        <v>14028.24</v>
      </c>
      <c r="AU351" s="60">
        <v>7129.2</v>
      </c>
      <c r="AV351" s="60">
        <v>600</v>
      </c>
      <c r="AW351" s="60">
        <v>23510.66</v>
      </c>
      <c r="AX351" s="60">
        <v>7550.76</v>
      </c>
      <c r="AY351" s="60">
        <v>8392.61</v>
      </c>
      <c r="AZ351" s="60">
        <v>85607.39</v>
      </c>
      <c r="BA351" s="60">
        <v>14028.9</v>
      </c>
      <c r="BB351" s="60">
        <v>16090.36</v>
      </c>
      <c r="BC351" s="60">
        <v>16329.53</v>
      </c>
      <c r="BD351" s="60">
        <v>102888.98</v>
      </c>
      <c r="BE351" s="60">
        <v>25105.85</v>
      </c>
      <c r="BF351" s="60">
        <v>8989.02</v>
      </c>
      <c r="BG351" s="60">
        <v>14028.24</v>
      </c>
      <c r="BH351" s="60">
        <v>7129.2</v>
      </c>
      <c r="BI351" s="60">
        <v>329651.5</v>
      </c>
      <c r="BJ351" s="61">
        <v>595</v>
      </c>
      <c r="BK351" s="2" t="s">
        <v>2512</v>
      </c>
    </row>
    <row r="352" spans="1:63" s="1" customFormat="1" ht="15" x14ac:dyDescent="0.25">
      <c r="A352" s="56" t="s">
        <v>127</v>
      </c>
      <c r="B352" s="56" t="s">
        <v>104</v>
      </c>
      <c r="C352" s="56" t="s">
        <v>128</v>
      </c>
      <c r="D352"/>
      <c r="E352"/>
      <c r="F352"/>
      <c r="G352" s="56" t="s">
        <v>129</v>
      </c>
      <c r="H352" s="56" t="s">
        <v>130</v>
      </c>
      <c r="I352" s="56" t="s">
        <v>757</v>
      </c>
      <c r="J352"/>
      <c r="K352" s="56" t="s">
        <v>70</v>
      </c>
      <c r="L352" s="56" t="s">
        <v>131</v>
      </c>
      <c r="M352"/>
      <c r="N352"/>
      <c r="O352" s="56" t="s">
        <v>132</v>
      </c>
      <c r="P352"/>
      <c r="Q352" s="56" t="s">
        <v>758</v>
      </c>
      <c r="R352"/>
      <c r="S352"/>
      <c r="T352" s="56" t="s">
        <v>2615</v>
      </c>
      <c r="U352" s="56" t="s">
        <v>2603</v>
      </c>
      <c r="V352" s="56" t="s">
        <v>2616</v>
      </c>
      <c r="W352" s="58">
        <v>33881</v>
      </c>
      <c r="X352" s="59" t="s">
        <v>2617</v>
      </c>
      <c r="Y352" s="56" t="s">
        <v>807</v>
      </c>
      <c r="Z352" s="56" t="s">
        <v>808</v>
      </c>
      <c r="AA352" s="56" t="s">
        <v>94</v>
      </c>
      <c r="AB352" s="56" t="s">
        <v>809</v>
      </c>
      <c r="AC352" s="56" t="s">
        <v>116</v>
      </c>
      <c r="AD352"/>
      <c r="AE352" s="56" t="s">
        <v>810</v>
      </c>
      <c r="AF352" s="56" t="s">
        <v>811</v>
      </c>
      <c r="AG352"/>
      <c r="AH352" s="56" t="s">
        <v>812</v>
      </c>
      <c r="AI352" s="56" t="s">
        <v>117</v>
      </c>
      <c r="AJ352" s="56" t="s">
        <v>94</v>
      </c>
      <c r="AK352" s="56" t="s">
        <v>813</v>
      </c>
      <c r="AL352" s="56" t="s">
        <v>813</v>
      </c>
      <c r="AM352"/>
      <c r="AN352" s="56" t="s">
        <v>75</v>
      </c>
      <c r="AO352" s="56" t="s">
        <v>3</v>
      </c>
      <c r="AP352" s="60">
        <v>10.14</v>
      </c>
      <c r="AQ352" s="60">
        <v>0</v>
      </c>
      <c r="AR352" s="58">
        <v>1</v>
      </c>
      <c r="AS352" s="58">
        <v>0</v>
      </c>
      <c r="AT352" s="60">
        <v>14028.24</v>
      </c>
      <c r="AU352" s="60">
        <v>7129.2</v>
      </c>
      <c r="AV352" s="60">
        <v>10.14</v>
      </c>
      <c r="AW352" s="60">
        <v>23510.66</v>
      </c>
      <c r="AX352" s="60">
        <v>7550.76</v>
      </c>
      <c r="AY352" s="60">
        <v>8392.61</v>
      </c>
      <c r="AZ352" s="60">
        <v>85607.39</v>
      </c>
      <c r="BA352" s="60">
        <v>14028.9</v>
      </c>
      <c r="BB352" s="60">
        <v>16090.36</v>
      </c>
      <c r="BC352" s="60">
        <v>16329.53</v>
      </c>
      <c r="BD352" s="60">
        <v>102888.98</v>
      </c>
      <c r="BE352" s="60">
        <v>25105.85</v>
      </c>
      <c r="BF352" s="60">
        <v>8989.02</v>
      </c>
      <c r="BG352" s="60">
        <v>14028.24</v>
      </c>
      <c r="BH352" s="60">
        <v>7129.2</v>
      </c>
      <c r="BI352" s="60">
        <v>329651.5</v>
      </c>
      <c r="BJ352" s="61">
        <v>595</v>
      </c>
      <c r="BK352" s="2" t="s">
        <v>2512</v>
      </c>
    </row>
    <row r="353" spans="1:63" s="1" customFormat="1" ht="15" x14ac:dyDescent="0.25">
      <c r="A353" s="56" t="s">
        <v>127</v>
      </c>
      <c r="B353" s="56" t="s">
        <v>104</v>
      </c>
      <c r="C353" s="56" t="s">
        <v>128</v>
      </c>
      <c r="D353"/>
      <c r="E353"/>
      <c r="F353"/>
      <c r="G353" s="56" t="s">
        <v>129</v>
      </c>
      <c r="H353" s="56" t="s">
        <v>130</v>
      </c>
      <c r="I353" s="56" t="s">
        <v>757</v>
      </c>
      <c r="J353"/>
      <c r="K353" s="56" t="s">
        <v>70</v>
      </c>
      <c r="L353" s="56" t="s">
        <v>131</v>
      </c>
      <c r="M353"/>
      <c r="N353"/>
      <c r="O353" s="56" t="s">
        <v>132</v>
      </c>
      <c r="P353"/>
      <c r="Q353" s="56" t="s">
        <v>758</v>
      </c>
      <c r="R353"/>
      <c r="S353"/>
      <c r="T353" s="56" t="s">
        <v>2615</v>
      </c>
      <c r="U353" s="56" t="s">
        <v>2615</v>
      </c>
      <c r="V353" s="56" t="s">
        <v>2618</v>
      </c>
      <c r="W353" s="58">
        <v>36844</v>
      </c>
      <c r="X353" s="59" t="s">
        <v>2619</v>
      </c>
      <c r="Y353" s="56" t="s">
        <v>807</v>
      </c>
      <c r="Z353" s="56" t="s">
        <v>808</v>
      </c>
      <c r="AA353" s="56" t="s">
        <v>94</v>
      </c>
      <c r="AB353" s="56" t="s">
        <v>809</v>
      </c>
      <c r="AC353" s="56" t="s">
        <v>116</v>
      </c>
      <c r="AD353"/>
      <c r="AE353" s="56" t="s">
        <v>810</v>
      </c>
      <c r="AF353" s="56" t="s">
        <v>811</v>
      </c>
      <c r="AG353"/>
      <c r="AH353" s="56" t="s">
        <v>812</v>
      </c>
      <c r="AI353" s="56" t="s">
        <v>117</v>
      </c>
      <c r="AJ353" s="56" t="s">
        <v>94</v>
      </c>
      <c r="AK353" s="56" t="s">
        <v>813</v>
      </c>
      <c r="AL353" s="56" t="s">
        <v>813</v>
      </c>
      <c r="AM353"/>
      <c r="AN353" s="56" t="s">
        <v>75</v>
      </c>
      <c r="AO353" s="56" t="s">
        <v>3</v>
      </c>
      <c r="AP353" s="60">
        <v>9.93</v>
      </c>
      <c r="AQ353" s="60">
        <v>0</v>
      </c>
      <c r="AR353" s="58">
        <v>1</v>
      </c>
      <c r="AS353" s="58">
        <v>0</v>
      </c>
      <c r="AT353" s="60">
        <v>14028.24</v>
      </c>
      <c r="AU353" s="60">
        <v>7129.2</v>
      </c>
      <c r="AV353" s="60">
        <v>9.93</v>
      </c>
      <c r="AW353" s="60">
        <v>23510.66</v>
      </c>
      <c r="AX353" s="60">
        <v>7550.76</v>
      </c>
      <c r="AY353" s="60">
        <v>8392.61</v>
      </c>
      <c r="AZ353" s="60">
        <v>85607.39</v>
      </c>
      <c r="BA353" s="60">
        <v>14028.9</v>
      </c>
      <c r="BB353" s="60">
        <v>16090.36</v>
      </c>
      <c r="BC353" s="60">
        <v>16329.53</v>
      </c>
      <c r="BD353" s="60">
        <v>102888.98</v>
      </c>
      <c r="BE353" s="60">
        <v>25105.85</v>
      </c>
      <c r="BF353" s="60">
        <v>8989.02</v>
      </c>
      <c r="BG353" s="60">
        <v>14028.24</v>
      </c>
      <c r="BH353" s="60">
        <v>7129.2</v>
      </c>
      <c r="BI353" s="60">
        <v>329651.5</v>
      </c>
      <c r="BJ353" s="61">
        <v>595</v>
      </c>
      <c r="BK353" s="2" t="s">
        <v>2512</v>
      </c>
    </row>
    <row r="354" spans="1:63" s="1" customFormat="1" ht="15" x14ac:dyDescent="0.25">
      <c r="A354" s="56" t="s">
        <v>127</v>
      </c>
      <c r="B354" s="56" t="s">
        <v>104</v>
      </c>
      <c r="C354" s="56" t="s">
        <v>128</v>
      </c>
      <c r="D354"/>
      <c r="E354"/>
      <c r="F354"/>
      <c r="G354" s="56" t="s">
        <v>129</v>
      </c>
      <c r="H354" s="56" t="s">
        <v>130</v>
      </c>
      <c r="I354" s="56" t="s">
        <v>757</v>
      </c>
      <c r="J354"/>
      <c r="K354" s="56" t="s">
        <v>70</v>
      </c>
      <c r="L354" s="56" t="s">
        <v>131</v>
      </c>
      <c r="M354"/>
      <c r="N354"/>
      <c r="O354" s="56" t="s">
        <v>132</v>
      </c>
      <c r="P354"/>
      <c r="Q354" s="56" t="s">
        <v>759</v>
      </c>
      <c r="R354"/>
      <c r="S354"/>
      <c r="T354" s="56" t="s">
        <v>2620</v>
      </c>
      <c r="U354" s="56" t="s">
        <v>2620</v>
      </c>
      <c r="V354" s="56" t="s">
        <v>2621</v>
      </c>
      <c r="W354" s="58">
        <v>29093</v>
      </c>
      <c r="X354" s="59" t="s">
        <v>2622</v>
      </c>
      <c r="Y354" s="56" t="s">
        <v>1025</v>
      </c>
      <c r="Z354" s="56" t="s">
        <v>1026</v>
      </c>
      <c r="AA354" s="56" t="s">
        <v>98</v>
      </c>
      <c r="AB354" s="56" t="s">
        <v>99</v>
      </c>
      <c r="AC354" s="56" t="s">
        <v>100</v>
      </c>
      <c r="AD354"/>
      <c r="AE354" s="56" t="s">
        <v>1027</v>
      </c>
      <c r="AF354" s="56" t="s">
        <v>762</v>
      </c>
      <c r="AG354" s="56" t="s">
        <v>763</v>
      </c>
      <c r="AH354" s="56" t="s">
        <v>764</v>
      </c>
      <c r="AI354" s="56" t="s">
        <v>74</v>
      </c>
      <c r="AJ354" s="56" t="s">
        <v>98</v>
      </c>
      <c r="AK354" s="56" t="s">
        <v>765</v>
      </c>
      <c r="AL354" s="56" t="s">
        <v>765</v>
      </c>
      <c r="AM354"/>
      <c r="AN354" s="56" t="s">
        <v>75</v>
      </c>
      <c r="AO354" s="56" t="s">
        <v>3</v>
      </c>
      <c r="AP354" s="60">
        <v>272.20999999999998</v>
      </c>
      <c r="AQ354" s="60">
        <v>0</v>
      </c>
      <c r="AR354" s="58">
        <v>1</v>
      </c>
      <c r="AS354" s="58">
        <v>0</v>
      </c>
      <c r="AT354" s="60">
        <v>14028.24</v>
      </c>
      <c r="AU354" s="60">
        <v>7129.2</v>
      </c>
      <c r="AV354" s="60">
        <v>272.20999999999998</v>
      </c>
      <c r="AW354" s="60">
        <v>23510.66</v>
      </c>
      <c r="AX354" s="60">
        <v>7550.76</v>
      </c>
      <c r="AY354" s="60">
        <v>8392.61</v>
      </c>
      <c r="AZ354" s="60">
        <v>85607.39</v>
      </c>
      <c r="BA354" s="60">
        <v>14028.9</v>
      </c>
      <c r="BB354" s="60">
        <v>16090.36</v>
      </c>
      <c r="BC354" s="60">
        <v>16329.53</v>
      </c>
      <c r="BD354" s="60">
        <v>102888.98</v>
      </c>
      <c r="BE354" s="60">
        <v>25105.85</v>
      </c>
      <c r="BF354" s="60">
        <v>8989.02</v>
      </c>
      <c r="BG354" s="60">
        <v>14028.24</v>
      </c>
      <c r="BH354" s="60">
        <v>7129.2</v>
      </c>
      <c r="BI354" s="60">
        <v>329651.5</v>
      </c>
      <c r="BJ354" s="61">
        <v>595</v>
      </c>
      <c r="BK354" s="2" t="s">
        <v>2512</v>
      </c>
    </row>
    <row r="355" spans="1:63" s="1" customFormat="1" ht="15" x14ac:dyDescent="0.25">
      <c r="A355" s="56" t="s">
        <v>127</v>
      </c>
      <c r="B355" s="56" t="s">
        <v>104</v>
      </c>
      <c r="C355" s="56" t="s">
        <v>128</v>
      </c>
      <c r="D355"/>
      <c r="E355"/>
      <c r="F355"/>
      <c r="G355" s="56" t="s">
        <v>129</v>
      </c>
      <c r="H355" s="56" t="s">
        <v>130</v>
      </c>
      <c r="I355" s="56" t="s">
        <v>757</v>
      </c>
      <c r="J355"/>
      <c r="K355" s="56" t="s">
        <v>70</v>
      </c>
      <c r="L355" s="56" t="s">
        <v>131</v>
      </c>
      <c r="M355"/>
      <c r="N355"/>
      <c r="O355" s="56" t="s">
        <v>132</v>
      </c>
      <c r="P355"/>
      <c r="Q355" s="56" t="s">
        <v>758</v>
      </c>
      <c r="R355"/>
      <c r="S355"/>
      <c r="T355" s="56" t="s">
        <v>2620</v>
      </c>
      <c r="U355" s="56" t="s">
        <v>2620</v>
      </c>
      <c r="V355" s="56" t="s">
        <v>2623</v>
      </c>
      <c r="W355" s="58">
        <v>27130</v>
      </c>
      <c r="X355" s="59" t="s">
        <v>2624</v>
      </c>
      <c r="Y355" s="56" t="s">
        <v>807</v>
      </c>
      <c r="Z355" s="56" t="s">
        <v>808</v>
      </c>
      <c r="AA355" s="56" t="s">
        <v>94</v>
      </c>
      <c r="AB355" s="56" t="s">
        <v>809</v>
      </c>
      <c r="AC355" s="56" t="s">
        <v>116</v>
      </c>
      <c r="AD355"/>
      <c r="AE355" s="56" t="s">
        <v>810</v>
      </c>
      <c r="AF355" s="56" t="s">
        <v>811</v>
      </c>
      <c r="AG355"/>
      <c r="AH355" s="56" t="s">
        <v>812</v>
      </c>
      <c r="AI355" s="56" t="s">
        <v>117</v>
      </c>
      <c r="AJ355" s="56" t="s">
        <v>94</v>
      </c>
      <c r="AK355" s="56" t="s">
        <v>813</v>
      </c>
      <c r="AL355" s="56" t="s">
        <v>813</v>
      </c>
      <c r="AM355"/>
      <c r="AN355" s="56" t="s">
        <v>75</v>
      </c>
      <c r="AO355" s="56" t="s">
        <v>3</v>
      </c>
      <c r="AP355" s="60">
        <v>8.5399999999999991</v>
      </c>
      <c r="AQ355" s="60">
        <v>0</v>
      </c>
      <c r="AR355" s="58">
        <v>1</v>
      </c>
      <c r="AS355" s="58">
        <v>0</v>
      </c>
      <c r="AT355" s="60">
        <v>14028.24</v>
      </c>
      <c r="AU355" s="60">
        <v>7129.2</v>
      </c>
      <c r="AV355" s="60">
        <v>8.5399999999999991</v>
      </c>
      <c r="AW355" s="60">
        <v>23510.66</v>
      </c>
      <c r="AX355" s="60">
        <v>7550.76</v>
      </c>
      <c r="AY355" s="60">
        <v>8392.61</v>
      </c>
      <c r="AZ355" s="60">
        <v>85607.39</v>
      </c>
      <c r="BA355" s="60">
        <v>14028.9</v>
      </c>
      <c r="BB355" s="60">
        <v>16090.36</v>
      </c>
      <c r="BC355" s="60">
        <v>16329.53</v>
      </c>
      <c r="BD355" s="60">
        <v>102888.98</v>
      </c>
      <c r="BE355" s="60">
        <v>25105.85</v>
      </c>
      <c r="BF355" s="60">
        <v>8989.02</v>
      </c>
      <c r="BG355" s="60">
        <v>14028.24</v>
      </c>
      <c r="BH355" s="60">
        <v>7129.2</v>
      </c>
      <c r="BI355" s="60">
        <v>329651.5</v>
      </c>
      <c r="BJ355" s="61">
        <v>595</v>
      </c>
      <c r="BK355" s="2" t="s">
        <v>2512</v>
      </c>
    </row>
    <row r="356" spans="1:63" s="1" customFormat="1" ht="15" x14ac:dyDescent="0.25">
      <c r="A356" s="56" t="s">
        <v>127</v>
      </c>
      <c r="B356" s="56" t="s">
        <v>104</v>
      </c>
      <c r="C356" s="56" t="s">
        <v>128</v>
      </c>
      <c r="D356"/>
      <c r="E356"/>
      <c r="F356"/>
      <c r="G356" s="56" t="s">
        <v>129</v>
      </c>
      <c r="H356" s="56" t="s">
        <v>130</v>
      </c>
      <c r="I356" s="56" t="s">
        <v>757</v>
      </c>
      <c r="J356"/>
      <c r="K356" s="56" t="s">
        <v>70</v>
      </c>
      <c r="L356" s="56" t="s">
        <v>131</v>
      </c>
      <c r="M356"/>
      <c r="N356"/>
      <c r="O356" s="56" t="s">
        <v>132</v>
      </c>
      <c r="P356"/>
      <c r="Q356" s="56" t="s">
        <v>758</v>
      </c>
      <c r="R356"/>
      <c r="S356"/>
      <c r="T356" s="56" t="s">
        <v>2620</v>
      </c>
      <c r="U356" s="56" t="s">
        <v>2620</v>
      </c>
      <c r="V356" s="56" t="s">
        <v>2625</v>
      </c>
      <c r="W356" s="58">
        <v>27210</v>
      </c>
      <c r="X356" s="59" t="s">
        <v>2626</v>
      </c>
      <c r="Y356" s="56" t="s">
        <v>807</v>
      </c>
      <c r="Z356" s="56" t="s">
        <v>808</v>
      </c>
      <c r="AA356" s="56" t="s">
        <v>94</v>
      </c>
      <c r="AB356" s="56" t="s">
        <v>809</v>
      </c>
      <c r="AC356" s="56" t="s">
        <v>116</v>
      </c>
      <c r="AD356"/>
      <c r="AE356" s="56" t="s">
        <v>810</v>
      </c>
      <c r="AF356" s="56" t="s">
        <v>811</v>
      </c>
      <c r="AG356"/>
      <c r="AH356" s="56" t="s">
        <v>812</v>
      </c>
      <c r="AI356" s="56" t="s">
        <v>117</v>
      </c>
      <c r="AJ356" s="56" t="s">
        <v>94</v>
      </c>
      <c r="AK356" s="56" t="s">
        <v>813</v>
      </c>
      <c r="AL356" s="56" t="s">
        <v>813</v>
      </c>
      <c r="AM356"/>
      <c r="AN356" s="56" t="s">
        <v>75</v>
      </c>
      <c r="AO356" s="56" t="s">
        <v>3</v>
      </c>
      <c r="AP356" s="60">
        <v>8.9600000000000009</v>
      </c>
      <c r="AQ356" s="60">
        <v>0</v>
      </c>
      <c r="AR356" s="58">
        <v>1</v>
      </c>
      <c r="AS356" s="58">
        <v>0</v>
      </c>
      <c r="AT356" s="60">
        <v>14028.24</v>
      </c>
      <c r="AU356" s="60">
        <v>7129.2</v>
      </c>
      <c r="AV356" s="60">
        <v>8.9600000000000009</v>
      </c>
      <c r="AW356" s="60">
        <v>23510.66</v>
      </c>
      <c r="AX356" s="60">
        <v>7550.76</v>
      </c>
      <c r="AY356" s="60">
        <v>8392.61</v>
      </c>
      <c r="AZ356" s="60">
        <v>85607.39</v>
      </c>
      <c r="BA356" s="60">
        <v>14028.9</v>
      </c>
      <c r="BB356" s="60">
        <v>16090.36</v>
      </c>
      <c r="BC356" s="60">
        <v>16329.53</v>
      </c>
      <c r="BD356" s="60">
        <v>102888.98</v>
      </c>
      <c r="BE356" s="60">
        <v>25105.85</v>
      </c>
      <c r="BF356" s="60">
        <v>8989.02</v>
      </c>
      <c r="BG356" s="60">
        <v>14028.24</v>
      </c>
      <c r="BH356" s="60">
        <v>7129.2</v>
      </c>
      <c r="BI356" s="60">
        <v>329651.5</v>
      </c>
      <c r="BJ356" s="61">
        <v>595</v>
      </c>
      <c r="BK356" s="2" t="s">
        <v>2512</v>
      </c>
    </row>
    <row r="357" spans="1:63" s="1" customFormat="1" ht="15" x14ac:dyDescent="0.25">
      <c r="A357" s="56" t="s">
        <v>127</v>
      </c>
      <c r="B357" s="56" t="s">
        <v>104</v>
      </c>
      <c r="C357" s="56" t="s">
        <v>128</v>
      </c>
      <c r="D357"/>
      <c r="E357"/>
      <c r="F357"/>
      <c r="G357" s="56" t="s">
        <v>129</v>
      </c>
      <c r="H357" s="56" t="s">
        <v>130</v>
      </c>
      <c r="I357" s="56" t="s">
        <v>757</v>
      </c>
      <c r="J357"/>
      <c r="K357" s="56" t="s">
        <v>70</v>
      </c>
      <c r="L357" s="56" t="s">
        <v>131</v>
      </c>
      <c r="M357"/>
      <c r="N357"/>
      <c r="O357" s="56" t="s">
        <v>132</v>
      </c>
      <c r="P357"/>
      <c r="Q357" s="56" t="s">
        <v>759</v>
      </c>
      <c r="R357"/>
      <c r="S357"/>
      <c r="T357" s="56" t="s">
        <v>2620</v>
      </c>
      <c r="U357" s="56" t="s">
        <v>2598</v>
      </c>
      <c r="V357" s="56" t="s">
        <v>2627</v>
      </c>
      <c r="W357" s="58">
        <v>29641</v>
      </c>
      <c r="X357" s="59" t="s">
        <v>2628</v>
      </c>
      <c r="Y357" s="56" t="s">
        <v>795</v>
      </c>
      <c r="Z357" s="56" t="s">
        <v>796</v>
      </c>
      <c r="AA357" s="56" t="s">
        <v>180</v>
      </c>
      <c r="AB357" s="56" t="s">
        <v>181</v>
      </c>
      <c r="AC357" s="56" t="s">
        <v>182</v>
      </c>
      <c r="AD357"/>
      <c r="AE357" s="56" t="s">
        <v>797</v>
      </c>
      <c r="AF357" s="56" t="s">
        <v>114</v>
      </c>
      <c r="AG357" s="56" t="s">
        <v>115</v>
      </c>
      <c r="AH357" s="56" t="s">
        <v>798</v>
      </c>
      <c r="AI357" s="56" t="s">
        <v>74</v>
      </c>
      <c r="AJ357" s="56" t="s">
        <v>183</v>
      </c>
      <c r="AK357" s="56" t="s">
        <v>799</v>
      </c>
      <c r="AL357" s="56" t="s">
        <v>800</v>
      </c>
      <c r="AM357"/>
      <c r="AN357" s="56" t="s">
        <v>75</v>
      </c>
      <c r="AO357" s="56" t="s">
        <v>3</v>
      </c>
      <c r="AP357" s="60">
        <v>10.01</v>
      </c>
      <c r="AQ357" s="60">
        <v>0</v>
      </c>
      <c r="AR357" s="58">
        <v>1</v>
      </c>
      <c r="AS357" s="58">
        <v>0</v>
      </c>
      <c r="AT357" s="60">
        <v>14028.24</v>
      </c>
      <c r="AU357" s="60">
        <v>7129.2</v>
      </c>
      <c r="AV357" s="60">
        <v>10.01</v>
      </c>
      <c r="AW357" s="60">
        <v>23510.66</v>
      </c>
      <c r="AX357" s="60">
        <v>7550.76</v>
      </c>
      <c r="AY357" s="60">
        <v>8392.61</v>
      </c>
      <c r="AZ357" s="60">
        <v>85607.39</v>
      </c>
      <c r="BA357" s="60">
        <v>14028.9</v>
      </c>
      <c r="BB357" s="60">
        <v>16090.36</v>
      </c>
      <c r="BC357" s="60">
        <v>16329.53</v>
      </c>
      <c r="BD357" s="60">
        <v>102888.98</v>
      </c>
      <c r="BE357" s="60">
        <v>25105.85</v>
      </c>
      <c r="BF357" s="60">
        <v>8989.02</v>
      </c>
      <c r="BG357" s="60">
        <v>14028.24</v>
      </c>
      <c r="BH357" s="60">
        <v>7129.2</v>
      </c>
      <c r="BI357" s="60">
        <v>329651.5</v>
      </c>
      <c r="BJ357" s="61">
        <v>595</v>
      </c>
      <c r="BK357" s="2" t="s">
        <v>2512</v>
      </c>
    </row>
    <row r="358" spans="1:63" s="1" customFormat="1" ht="15" x14ac:dyDescent="0.25">
      <c r="A358" s="56" t="s">
        <v>127</v>
      </c>
      <c r="B358" s="56" t="s">
        <v>104</v>
      </c>
      <c r="C358" s="56" t="s">
        <v>128</v>
      </c>
      <c r="D358"/>
      <c r="E358"/>
      <c r="F358"/>
      <c r="G358" s="56" t="s">
        <v>129</v>
      </c>
      <c r="H358" s="56" t="s">
        <v>130</v>
      </c>
      <c r="I358" s="56" t="s">
        <v>757</v>
      </c>
      <c r="J358"/>
      <c r="K358" s="56" t="s">
        <v>70</v>
      </c>
      <c r="L358" s="56" t="s">
        <v>131</v>
      </c>
      <c r="M358"/>
      <c r="N358"/>
      <c r="O358" s="56" t="s">
        <v>132</v>
      </c>
      <c r="P358"/>
      <c r="Q358" s="56" t="s">
        <v>759</v>
      </c>
      <c r="R358"/>
      <c r="S358"/>
      <c r="T358" s="56" t="s">
        <v>2629</v>
      </c>
      <c r="U358" s="56" t="s">
        <v>2630</v>
      </c>
      <c r="V358" s="56" t="s">
        <v>2631</v>
      </c>
      <c r="W358" s="58">
        <v>12824</v>
      </c>
      <c r="X358" s="59" t="s">
        <v>2632</v>
      </c>
      <c r="Y358" s="56" t="s">
        <v>2633</v>
      </c>
      <c r="Z358" s="56" t="s">
        <v>2634</v>
      </c>
      <c r="AA358" s="56" t="s">
        <v>94</v>
      </c>
      <c r="AB358" s="56" t="s">
        <v>809</v>
      </c>
      <c r="AC358" s="56" t="s">
        <v>116</v>
      </c>
      <c r="AD358"/>
      <c r="AE358" s="56" t="s">
        <v>2635</v>
      </c>
      <c r="AF358" s="56" t="s">
        <v>876</v>
      </c>
      <c r="AG358" s="56" t="s">
        <v>115</v>
      </c>
      <c r="AH358" s="56" t="s">
        <v>2636</v>
      </c>
      <c r="AI358" s="56" t="s">
        <v>74</v>
      </c>
      <c r="AJ358" s="56" t="s">
        <v>94</v>
      </c>
      <c r="AK358" s="56" t="s">
        <v>2637</v>
      </c>
      <c r="AL358" s="56" t="s">
        <v>2637</v>
      </c>
      <c r="AM358"/>
      <c r="AN358" s="56" t="s">
        <v>75</v>
      </c>
      <c r="AO358" s="56" t="s">
        <v>3</v>
      </c>
      <c r="AP358" s="60">
        <v>74.75</v>
      </c>
      <c r="AQ358" s="60">
        <v>0</v>
      </c>
      <c r="AR358" s="58">
        <v>1</v>
      </c>
      <c r="AS358" s="58">
        <v>0</v>
      </c>
      <c r="AT358" s="60">
        <v>14028.24</v>
      </c>
      <c r="AU358" s="60">
        <v>7129.2</v>
      </c>
      <c r="AV358" s="60">
        <v>74.75</v>
      </c>
      <c r="AW358" s="60">
        <v>23510.66</v>
      </c>
      <c r="AX358" s="60">
        <v>7550.76</v>
      </c>
      <c r="AY358" s="60">
        <v>8392.61</v>
      </c>
      <c r="AZ358" s="60">
        <v>85607.39</v>
      </c>
      <c r="BA358" s="60">
        <v>14028.9</v>
      </c>
      <c r="BB358" s="60">
        <v>16090.36</v>
      </c>
      <c r="BC358" s="60">
        <v>16329.53</v>
      </c>
      <c r="BD358" s="60">
        <v>102888.98</v>
      </c>
      <c r="BE358" s="60">
        <v>25105.85</v>
      </c>
      <c r="BF358" s="60">
        <v>8989.02</v>
      </c>
      <c r="BG358" s="60">
        <v>14028.24</v>
      </c>
      <c r="BH358" s="60">
        <v>7129.2</v>
      </c>
      <c r="BI358" s="60">
        <v>329651.5</v>
      </c>
      <c r="BJ358" s="61">
        <v>595</v>
      </c>
      <c r="BK358" s="2" t="s">
        <v>2512</v>
      </c>
    </row>
    <row r="359" spans="1:63" s="1" customFormat="1" ht="15" x14ac:dyDescent="0.25">
      <c r="A359" s="56" t="s">
        <v>127</v>
      </c>
      <c r="B359" s="56" t="s">
        <v>104</v>
      </c>
      <c r="C359" s="56" t="s">
        <v>128</v>
      </c>
      <c r="D359"/>
      <c r="E359"/>
      <c r="F359"/>
      <c r="G359" s="56" t="s">
        <v>129</v>
      </c>
      <c r="H359" s="56" t="s">
        <v>130</v>
      </c>
      <c r="I359" s="56" t="s">
        <v>757</v>
      </c>
      <c r="J359"/>
      <c r="K359" s="56" t="s">
        <v>70</v>
      </c>
      <c r="L359" s="56" t="s">
        <v>131</v>
      </c>
      <c r="M359"/>
      <c r="N359"/>
      <c r="O359" s="56" t="s">
        <v>132</v>
      </c>
      <c r="P359"/>
      <c r="Q359" s="56" t="s">
        <v>759</v>
      </c>
      <c r="R359"/>
      <c r="S359"/>
      <c r="T359" s="56" t="s">
        <v>2629</v>
      </c>
      <c r="U359" s="56" t="s">
        <v>2620</v>
      </c>
      <c r="V359" s="56" t="s">
        <v>2502</v>
      </c>
      <c r="W359" s="58">
        <v>12052</v>
      </c>
      <c r="X359" s="59" t="s">
        <v>2638</v>
      </c>
      <c r="Y359" s="56" t="s">
        <v>765</v>
      </c>
      <c r="Z359" s="56" t="s">
        <v>802</v>
      </c>
      <c r="AA359" s="56" t="s">
        <v>98</v>
      </c>
      <c r="AB359" s="56" t="s">
        <v>99</v>
      </c>
      <c r="AC359" s="56" t="s">
        <v>100</v>
      </c>
      <c r="AD359"/>
      <c r="AE359" s="56" t="s">
        <v>803</v>
      </c>
      <c r="AF359" s="56" t="s">
        <v>762</v>
      </c>
      <c r="AG359" s="56" t="s">
        <v>763</v>
      </c>
      <c r="AH359" s="56" t="s">
        <v>764</v>
      </c>
      <c r="AI359" s="56" t="s">
        <v>74</v>
      </c>
      <c r="AJ359" s="56" t="s">
        <v>98</v>
      </c>
      <c r="AK359" s="56" t="s">
        <v>765</v>
      </c>
      <c r="AL359" s="56" t="s">
        <v>765</v>
      </c>
      <c r="AM359"/>
      <c r="AN359" s="56" t="s">
        <v>75</v>
      </c>
      <c r="AO359" s="56" t="s">
        <v>3</v>
      </c>
      <c r="AP359" s="60">
        <v>31.5</v>
      </c>
      <c r="AQ359" s="60">
        <v>0</v>
      </c>
      <c r="AR359" s="58">
        <v>1</v>
      </c>
      <c r="AS359" s="58">
        <v>0</v>
      </c>
      <c r="AT359" s="60">
        <v>14028.24</v>
      </c>
      <c r="AU359" s="60">
        <v>7129.2</v>
      </c>
      <c r="AV359" s="60">
        <v>31.5</v>
      </c>
      <c r="AW359" s="60">
        <v>23510.66</v>
      </c>
      <c r="AX359" s="60">
        <v>7550.76</v>
      </c>
      <c r="AY359" s="60">
        <v>8392.61</v>
      </c>
      <c r="AZ359" s="60">
        <v>85607.39</v>
      </c>
      <c r="BA359" s="60">
        <v>14028.9</v>
      </c>
      <c r="BB359" s="60">
        <v>16090.36</v>
      </c>
      <c r="BC359" s="60">
        <v>16329.53</v>
      </c>
      <c r="BD359" s="60">
        <v>102888.98</v>
      </c>
      <c r="BE359" s="60">
        <v>25105.85</v>
      </c>
      <c r="BF359" s="60">
        <v>8989.02</v>
      </c>
      <c r="BG359" s="60">
        <v>14028.24</v>
      </c>
      <c r="BH359" s="60">
        <v>7129.2</v>
      </c>
      <c r="BI359" s="60">
        <v>329651.5</v>
      </c>
      <c r="BJ359" s="61">
        <v>595</v>
      </c>
      <c r="BK359" s="2" t="s">
        <v>2512</v>
      </c>
    </row>
    <row r="360" spans="1:63" s="1" customFormat="1" ht="15" x14ac:dyDescent="0.25">
      <c r="A360" s="56" t="s">
        <v>127</v>
      </c>
      <c r="B360" s="56" t="s">
        <v>104</v>
      </c>
      <c r="C360" s="56" t="s">
        <v>128</v>
      </c>
      <c r="D360"/>
      <c r="E360"/>
      <c r="F360"/>
      <c r="G360" s="56" t="s">
        <v>129</v>
      </c>
      <c r="H360" s="56" t="s">
        <v>130</v>
      </c>
      <c r="I360" s="56" t="s">
        <v>757</v>
      </c>
      <c r="J360"/>
      <c r="K360" s="56" t="s">
        <v>70</v>
      </c>
      <c r="L360" s="56" t="s">
        <v>131</v>
      </c>
      <c r="M360"/>
      <c r="N360"/>
      <c r="O360" s="56" t="s">
        <v>132</v>
      </c>
      <c r="P360"/>
      <c r="Q360" s="56" t="s">
        <v>759</v>
      </c>
      <c r="R360"/>
      <c r="S360"/>
      <c r="T360" s="56" t="s">
        <v>2629</v>
      </c>
      <c r="U360" s="56" t="s">
        <v>2620</v>
      </c>
      <c r="V360" s="56" t="s">
        <v>2504</v>
      </c>
      <c r="W360" s="58">
        <v>12053</v>
      </c>
      <c r="X360" s="59" t="s">
        <v>2639</v>
      </c>
      <c r="Y360" s="56" t="s">
        <v>765</v>
      </c>
      <c r="Z360" s="56" t="s">
        <v>802</v>
      </c>
      <c r="AA360" s="56" t="s">
        <v>98</v>
      </c>
      <c r="AB360" s="56" t="s">
        <v>99</v>
      </c>
      <c r="AC360" s="56" t="s">
        <v>100</v>
      </c>
      <c r="AD360"/>
      <c r="AE360" s="56" t="s">
        <v>803</v>
      </c>
      <c r="AF360" s="56" t="s">
        <v>762</v>
      </c>
      <c r="AG360" s="56" t="s">
        <v>763</v>
      </c>
      <c r="AH360" s="56" t="s">
        <v>764</v>
      </c>
      <c r="AI360" s="56" t="s">
        <v>74</v>
      </c>
      <c r="AJ360" s="56" t="s">
        <v>98</v>
      </c>
      <c r="AK360" s="56" t="s">
        <v>765</v>
      </c>
      <c r="AL360" s="56" t="s">
        <v>765</v>
      </c>
      <c r="AM360"/>
      <c r="AN360" s="56" t="s">
        <v>75</v>
      </c>
      <c r="AO360" s="56" t="s">
        <v>3</v>
      </c>
      <c r="AP360" s="60">
        <v>31.5</v>
      </c>
      <c r="AQ360" s="60">
        <v>0</v>
      </c>
      <c r="AR360" s="58">
        <v>1</v>
      </c>
      <c r="AS360" s="58">
        <v>0</v>
      </c>
      <c r="AT360" s="60">
        <v>14028.24</v>
      </c>
      <c r="AU360" s="60">
        <v>7129.2</v>
      </c>
      <c r="AV360" s="60">
        <v>31.5</v>
      </c>
      <c r="AW360" s="60">
        <v>23510.66</v>
      </c>
      <c r="AX360" s="60">
        <v>7550.76</v>
      </c>
      <c r="AY360" s="60">
        <v>8392.61</v>
      </c>
      <c r="AZ360" s="60">
        <v>85607.39</v>
      </c>
      <c r="BA360" s="60">
        <v>14028.9</v>
      </c>
      <c r="BB360" s="60">
        <v>16090.36</v>
      </c>
      <c r="BC360" s="60">
        <v>16329.53</v>
      </c>
      <c r="BD360" s="60">
        <v>102888.98</v>
      </c>
      <c r="BE360" s="60">
        <v>25105.85</v>
      </c>
      <c r="BF360" s="60">
        <v>8989.02</v>
      </c>
      <c r="BG360" s="60">
        <v>14028.24</v>
      </c>
      <c r="BH360" s="60">
        <v>7129.2</v>
      </c>
      <c r="BI360" s="60">
        <v>329651.5</v>
      </c>
      <c r="BJ360" s="61">
        <v>595</v>
      </c>
      <c r="BK360" s="2" t="s">
        <v>2512</v>
      </c>
    </row>
    <row r="361" spans="1:63" s="1" customFormat="1" ht="15" x14ac:dyDescent="0.25">
      <c r="A361" s="56" t="s">
        <v>127</v>
      </c>
      <c r="B361" s="56" t="s">
        <v>104</v>
      </c>
      <c r="C361" s="56" t="s">
        <v>128</v>
      </c>
      <c r="D361"/>
      <c r="E361"/>
      <c r="F361"/>
      <c r="G361" s="56" t="s">
        <v>129</v>
      </c>
      <c r="H361" s="56" t="s">
        <v>130</v>
      </c>
      <c r="I361" s="56" t="s">
        <v>757</v>
      </c>
      <c r="J361"/>
      <c r="K361" s="56" t="s">
        <v>70</v>
      </c>
      <c r="L361" s="56" t="s">
        <v>131</v>
      </c>
      <c r="M361"/>
      <c r="N361"/>
      <c r="O361" s="56" t="s">
        <v>132</v>
      </c>
      <c r="P361"/>
      <c r="Q361" s="56" t="s">
        <v>759</v>
      </c>
      <c r="R361"/>
      <c r="S361"/>
      <c r="T361" s="56" t="s">
        <v>2629</v>
      </c>
      <c r="U361" s="56" t="s">
        <v>2620</v>
      </c>
      <c r="V361" s="56" t="s">
        <v>2640</v>
      </c>
      <c r="W361" s="58">
        <v>13751</v>
      </c>
      <c r="X361" s="59" t="s">
        <v>2641</v>
      </c>
      <c r="Y361" s="56" t="s">
        <v>149</v>
      </c>
      <c r="Z361" s="56" t="s">
        <v>150</v>
      </c>
      <c r="AA361" s="56" t="s">
        <v>151</v>
      </c>
      <c r="AB361" s="56" t="s">
        <v>152</v>
      </c>
      <c r="AC361" s="56" t="s">
        <v>153</v>
      </c>
      <c r="AD361"/>
      <c r="AE361" s="56" t="s">
        <v>154</v>
      </c>
      <c r="AF361" s="56" t="s">
        <v>155</v>
      </c>
      <c r="AG361" s="56" t="s">
        <v>156</v>
      </c>
      <c r="AH361" s="56" t="s">
        <v>157</v>
      </c>
      <c r="AI361" s="56" t="s">
        <v>74</v>
      </c>
      <c r="AJ361" s="56" t="s">
        <v>158</v>
      </c>
      <c r="AK361" s="56" t="s">
        <v>159</v>
      </c>
      <c r="AL361" s="56" t="s">
        <v>159</v>
      </c>
      <c r="AM361"/>
      <c r="AN361" s="56" t="s">
        <v>75</v>
      </c>
      <c r="AO361" s="56" t="s">
        <v>3</v>
      </c>
      <c r="AP361" s="60">
        <v>56.98</v>
      </c>
      <c r="AQ361" s="60">
        <v>0</v>
      </c>
      <c r="AR361" s="58">
        <v>1</v>
      </c>
      <c r="AS361" s="58">
        <v>0</v>
      </c>
      <c r="AT361" s="60">
        <v>14028.24</v>
      </c>
      <c r="AU361" s="60">
        <v>7129.2</v>
      </c>
      <c r="AV361" s="60">
        <v>56.98</v>
      </c>
      <c r="AW361" s="60">
        <v>23510.66</v>
      </c>
      <c r="AX361" s="60">
        <v>7550.76</v>
      </c>
      <c r="AY361" s="60">
        <v>8392.61</v>
      </c>
      <c r="AZ361" s="60">
        <v>85607.39</v>
      </c>
      <c r="BA361" s="60">
        <v>14028.9</v>
      </c>
      <c r="BB361" s="60">
        <v>16090.36</v>
      </c>
      <c r="BC361" s="60">
        <v>16329.53</v>
      </c>
      <c r="BD361" s="60">
        <v>102888.98</v>
      </c>
      <c r="BE361" s="60">
        <v>25105.85</v>
      </c>
      <c r="BF361" s="60">
        <v>8989.02</v>
      </c>
      <c r="BG361" s="60">
        <v>14028.24</v>
      </c>
      <c r="BH361" s="60">
        <v>7129.2</v>
      </c>
      <c r="BI361" s="60">
        <v>329651.5</v>
      </c>
      <c r="BJ361" s="61">
        <v>595</v>
      </c>
      <c r="BK361" s="2" t="s">
        <v>2512</v>
      </c>
    </row>
    <row r="362" spans="1:63" s="1" customFormat="1" ht="23.25" x14ac:dyDescent="0.25">
      <c r="A362" s="56" t="s">
        <v>127</v>
      </c>
      <c r="B362" s="56" t="s">
        <v>104</v>
      </c>
      <c r="C362" s="56" t="s">
        <v>128</v>
      </c>
      <c r="D362"/>
      <c r="E362"/>
      <c r="F362"/>
      <c r="G362" s="56" t="s">
        <v>129</v>
      </c>
      <c r="H362" s="56" t="s">
        <v>130</v>
      </c>
      <c r="I362" s="56" t="s">
        <v>757</v>
      </c>
      <c r="J362"/>
      <c r="K362" s="56" t="s">
        <v>70</v>
      </c>
      <c r="L362" s="56" t="s">
        <v>131</v>
      </c>
      <c r="M362"/>
      <c r="N362"/>
      <c r="O362" s="56" t="s">
        <v>132</v>
      </c>
      <c r="P362"/>
      <c r="Q362" s="56" t="s">
        <v>759</v>
      </c>
      <c r="R362"/>
      <c r="S362"/>
      <c r="T362" s="56" t="s">
        <v>2629</v>
      </c>
      <c r="U362" s="56" t="s">
        <v>2620</v>
      </c>
      <c r="V362" s="56" t="s">
        <v>112</v>
      </c>
      <c r="W362" s="58">
        <v>13948</v>
      </c>
      <c r="X362" s="59" t="s">
        <v>2642</v>
      </c>
      <c r="Y362" s="56" t="s">
        <v>140</v>
      </c>
      <c r="Z362" s="56" t="s">
        <v>141</v>
      </c>
      <c r="AA362" s="56" t="s">
        <v>142</v>
      </c>
      <c r="AB362" s="56" t="s">
        <v>143</v>
      </c>
      <c r="AC362" s="56" t="s">
        <v>144</v>
      </c>
      <c r="AD362"/>
      <c r="AE362" s="56" t="s">
        <v>145</v>
      </c>
      <c r="AF362" s="56" t="s">
        <v>114</v>
      </c>
      <c r="AG362" s="56" t="s">
        <v>115</v>
      </c>
      <c r="AH362" s="56" t="s">
        <v>146</v>
      </c>
      <c r="AI362" s="56" t="s">
        <v>74</v>
      </c>
      <c r="AJ362" s="56" t="s">
        <v>147</v>
      </c>
      <c r="AK362" s="56" t="s">
        <v>148</v>
      </c>
      <c r="AL362" s="56" t="s">
        <v>148</v>
      </c>
      <c r="AM362"/>
      <c r="AN362" s="56" t="s">
        <v>75</v>
      </c>
      <c r="AO362" s="56" t="s">
        <v>3</v>
      </c>
      <c r="AP362" s="60">
        <v>2.57</v>
      </c>
      <c r="AQ362" s="60">
        <v>0</v>
      </c>
      <c r="AR362" s="58">
        <v>1</v>
      </c>
      <c r="AS362" s="58">
        <v>0</v>
      </c>
      <c r="AT362" s="60">
        <v>14028.24</v>
      </c>
      <c r="AU362" s="60">
        <v>7129.2</v>
      </c>
      <c r="AV362" s="60">
        <v>2.57</v>
      </c>
      <c r="AW362" s="60">
        <v>23510.66</v>
      </c>
      <c r="AX362" s="60">
        <v>7550.76</v>
      </c>
      <c r="AY362" s="60">
        <v>8392.61</v>
      </c>
      <c r="AZ362" s="60">
        <v>85607.39</v>
      </c>
      <c r="BA362" s="60">
        <v>14028.9</v>
      </c>
      <c r="BB362" s="60">
        <v>16090.36</v>
      </c>
      <c r="BC362" s="60">
        <v>16329.53</v>
      </c>
      <c r="BD362" s="60">
        <v>102888.98</v>
      </c>
      <c r="BE362" s="60">
        <v>25105.85</v>
      </c>
      <c r="BF362" s="60">
        <v>8989.02</v>
      </c>
      <c r="BG362" s="60">
        <v>14028.24</v>
      </c>
      <c r="BH362" s="60">
        <v>7129.2</v>
      </c>
      <c r="BI362" s="60">
        <v>329651.5</v>
      </c>
      <c r="BJ362" s="61">
        <v>595</v>
      </c>
      <c r="BK362" s="2" t="s">
        <v>2512</v>
      </c>
    </row>
    <row r="363" spans="1:63" s="1" customFormat="1" ht="15" x14ac:dyDescent="0.25">
      <c r="A363" s="56" t="s">
        <v>127</v>
      </c>
      <c r="B363" s="56" t="s">
        <v>104</v>
      </c>
      <c r="C363" s="56" t="s">
        <v>128</v>
      </c>
      <c r="D363"/>
      <c r="E363"/>
      <c r="F363"/>
      <c r="G363" s="56" t="s">
        <v>129</v>
      </c>
      <c r="H363" s="56" t="s">
        <v>130</v>
      </c>
      <c r="I363" s="56" t="s">
        <v>757</v>
      </c>
      <c r="J363"/>
      <c r="K363" s="56" t="s">
        <v>70</v>
      </c>
      <c r="L363" s="56" t="s">
        <v>131</v>
      </c>
      <c r="M363"/>
      <c r="N363"/>
      <c r="O363" s="56" t="s">
        <v>132</v>
      </c>
      <c r="P363"/>
      <c r="Q363" s="56" t="s">
        <v>759</v>
      </c>
      <c r="R363"/>
      <c r="S363"/>
      <c r="T363" s="56" t="s">
        <v>2629</v>
      </c>
      <c r="U363" s="56" t="s">
        <v>2620</v>
      </c>
      <c r="V363" s="56" t="s">
        <v>2643</v>
      </c>
      <c r="W363" s="58">
        <v>13752</v>
      </c>
      <c r="X363" s="59" t="s">
        <v>2644</v>
      </c>
      <c r="Y363" s="56" t="s">
        <v>149</v>
      </c>
      <c r="Z363" s="56" t="s">
        <v>150</v>
      </c>
      <c r="AA363" s="56" t="s">
        <v>151</v>
      </c>
      <c r="AB363" s="56" t="s">
        <v>152</v>
      </c>
      <c r="AC363" s="56" t="s">
        <v>153</v>
      </c>
      <c r="AD363"/>
      <c r="AE363" s="56" t="s">
        <v>154</v>
      </c>
      <c r="AF363" s="56" t="s">
        <v>155</v>
      </c>
      <c r="AG363" s="56" t="s">
        <v>156</v>
      </c>
      <c r="AH363" s="56" t="s">
        <v>157</v>
      </c>
      <c r="AI363" s="56" t="s">
        <v>74</v>
      </c>
      <c r="AJ363" s="56" t="s">
        <v>158</v>
      </c>
      <c r="AK363" s="56" t="s">
        <v>159</v>
      </c>
      <c r="AL363" s="56" t="s">
        <v>159</v>
      </c>
      <c r="AM363"/>
      <c r="AN363" s="56" t="s">
        <v>75</v>
      </c>
      <c r="AO363" s="56" t="s">
        <v>3</v>
      </c>
      <c r="AP363" s="60">
        <v>5.16</v>
      </c>
      <c r="AQ363" s="60">
        <v>0</v>
      </c>
      <c r="AR363" s="58">
        <v>1</v>
      </c>
      <c r="AS363" s="58">
        <v>0</v>
      </c>
      <c r="AT363" s="60">
        <v>14028.24</v>
      </c>
      <c r="AU363" s="60">
        <v>7129.2</v>
      </c>
      <c r="AV363" s="60">
        <v>5.16</v>
      </c>
      <c r="AW363" s="60">
        <v>23510.66</v>
      </c>
      <c r="AX363" s="60">
        <v>7550.76</v>
      </c>
      <c r="AY363" s="60">
        <v>8392.61</v>
      </c>
      <c r="AZ363" s="60">
        <v>85607.39</v>
      </c>
      <c r="BA363" s="60">
        <v>14028.9</v>
      </c>
      <c r="BB363" s="60">
        <v>16090.36</v>
      </c>
      <c r="BC363" s="60">
        <v>16329.53</v>
      </c>
      <c r="BD363" s="60">
        <v>102888.98</v>
      </c>
      <c r="BE363" s="60">
        <v>25105.85</v>
      </c>
      <c r="BF363" s="60">
        <v>8989.02</v>
      </c>
      <c r="BG363" s="60">
        <v>14028.24</v>
      </c>
      <c r="BH363" s="60">
        <v>7129.2</v>
      </c>
      <c r="BI363" s="60">
        <v>329651.5</v>
      </c>
      <c r="BJ363" s="61">
        <v>595</v>
      </c>
      <c r="BK363" s="2" t="s">
        <v>2512</v>
      </c>
    </row>
    <row r="364" spans="1:63" s="1" customFormat="1" ht="15" x14ac:dyDescent="0.25">
      <c r="A364" s="56" t="s">
        <v>127</v>
      </c>
      <c r="B364" s="56" t="s">
        <v>104</v>
      </c>
      <c r="C364" s="56" t="s">
        <v>128</v>
      </c>
      <c r="D364"/>
      <c r="E364"/>
      <c r="F364"/>
      <c r="G364" s="56" t="s">
        <v>129</v>
      </c>
      <c r="H364" s="56" t="s">
        <v>130</v>
      </c>
      <c r="I364" s="56" t="s">
        <v>757</v>
      </c>
      <c r="J364"/>
      <c r="K364" s="56" t="s">
        <v>70</v>
      </c>
      <c r="L364" s="56" t="s">
        <v>131</v>
      </c>
      <c r="M364"/>
      <c r="N364"/>
      <c r="O364" s="56" t="s">
        <v>132</v>
      </c>
      <c r="P364"/>
      <c r="Q364" s="56" t="s">
        <v>758</v>
      </c>
      <c r="R364"/>
      <c r="S364"/>
      <c r="T364" s="56" t="s">
        <v>2629</v>
      </c>
      <c r="U364" s="56" t="s">
        <v>2630</v>
      </c>
      <c r="V364" s="56" t="s">
        <v>2645</v>
      </c>
      <c r="W364" s="58">
        <v>14235</v>
      </c>
      <c r="X364" s="59" t="s">
        <v>2646</v>
      </c>
      <c r="Y364" s="56" t="s">
        <v>2647</v>
      </c>
      <c r="Z364" s="56" t="s">
        <v>2648</v>
      </c>
      <c r="AA364" s="56" t="s">
        <v>105</v>
      </c>
      <c r="AB364" s="56" t="s">
        <v>106</v>
      </c>
      <c r="AC364" s="56" t="s">
        <v>107</v>
      </c>
      <c r="AD364"/>
      <c r="AE364" s="56" t="s">
        <v>2649</v>
      </c>
      <c r="AF364" s="56" t="s">
        <v>2650</v>
      </c>
      <c r="AG364" s="56" t="s">
        <v>1919</v>
      </c>
      <c r="AH364" s="56" t="s">
        <v>2651</v>
      </c>
      <c r="AI364" s="56" t="s">
        <v>81</v>
      </c>
      <c r="AJ364" s="56" t="s">
        <v>108</v>
      </c>
      <c r="AK364" s="56" t="s">
        <v>109</v>
      </c>
      <c r="AL364" s="56" t="s">
        <v>110</v>
      </c>
      <c r="AM364"/>
      <c r="AN364" s="56" t="s">
        <v>75</v>
      </c>
      <c r="AO364" s="56" t="s">
        <v>2</v>
      </c>
      <c r="AP364" s="60">
        <v>24.54</v>
      </c>
      <c r="AQ364" s="60">
        <v>0</v>
      </c>
      <c r="AR364" s="58">
        <v>1</v>
      </c>
      <c r="AS364" s="58">
        <v>0</v>
      </c>
      <c r="AT364" s="60">
        <v>14028.24</v>
      </c>
      <c r="AU364" s="60">
        <v>7129.2</v>
      </c>
      <c r="AV364" s="60">
        <v>17.649999999999999</v>
      </c>
      <c r="AW364" s="60">
        <v>23510.66</v>
      </c>
      <c r="AX364" s="60">
        <v>7550.76</v>
      </c>
      <c r="AY364" s="60">
        <v>8392.61</v>
      </c>
      <c r="AZ364" s="60">
        <v>85607.39</v>
      </c>
      <c r="BA364" s="60">
        <v>14028.9</v>
      </c>
      <c r="BB364" s="60">
        <v>16090.36</v>
      </c>
      <c r="BC364" s="60">
        <v>16329.53</v>
      </c>
      <c r="BD364" s="60">
        <v>102888.98</v>
      </c>
      <c r="BE364" s="60">
        <v>25105.85</v>
      </c>
      <c r="BF364" s="60">
        <v>8989.02</v>
      </c>
      <c r="BG364" s="60">
        <v>14028.24</v>
      </c>
      <c r="BH364" s="60">
        <v>7129.2</v>
      </c>
      <c r="BI364" s="60">
        <v>329651.5</v>
      </c>
      <c r="BJ364" s="61">
        <v>595</v>
      </c>
      <c r="BK364" s="2" t="s">
        <v>2512</v>
      </c>
    </row>
    <row r="365" spans="1:63" s="1" customFormat="1" ht="15" x14ac:dyDescent="0.25">
      <c r="A365" s="56" t="s">
        <v>127</v>
      </c>
      <c r="B365" s="56" t="s">
        <v>104</v>
      </c>
      <c r="C365" s="56" t="s">
        <v>128</v>
      </c>
      <c r="D365"/>
      <c r="E365"/>
      <c r="F365"/>
      <c r="G365" s="56" t="s">
        <v>129</v>
      </c>
      <c r="H365" s="56" t="s">
        <v>130</v>
      </c>
      <c r="I365" s="56" t="s">
        <v>757</v>
      </c>
      <c r="J365"/>
      <c r="K365" s="56" t="s">
        <v>70</v>
      </c>
      <c r="L365" s="56" t="s">
        <v>131</v>
      </c>
      <c r="M365"/>
      <c r="N365"/>
      <c r="O365" s="56" t="s">
        <v>132</v>
      </c>
      <c r="P365"/>
      <c r="Q365" s="56" t="s">
        <v>758</v>
      </c>
      <c r="R365"/>
      <c r="S365"/>
      <c r="T365" s="56" t="s">
        <v>2652</v>
      </c>
      <c r="U365" s="56" t="s">
        <v>2629</v>
      </c>
      <c r="V365" s="56" t="s">
        <v>2653</v>
      </c>
      <c r="W365" s="58">
        <v>10134</v>
      </c>
      <c r="X365" s="59" t="s">
        <v>2654</v>
      </c>
      <c r="Y365" s="56" t="s">
        <v>2655</v>
      </c>
      <c r="Z365" s="56" t="s">
        <v>2656</v>
      </c>
      <c r="AA365" s="56" t="s">
        <v>105</v>
      </c>
      <c r="AB365" s="56" t="s">
        <v>106</v>
      </c>
      <c r="AC365" s="56" t="s">
        <v>107</v>
      </c>
      <c r="AD365"/>
      <c r="AE365" s="56" t="s">
        <v>2657</v>
      </c>
      <c r="AF365" s="56" t="s">
        <v>2658</v>
      </c>
      <c r="AG365" s="56" t="s">
        <v>1919</v>
      </c>
      <c r="AH365" s="56" t="s">
        <v>2659</v>
      </c>
      <c r="AI365" s="56" t="s">
        <v>81</v>
      </c>
      <c r="AJ365" s="56" t="s">
        <v>108</v>
      </c>
      <c r="AK365" s="56" t="s">
        <v>2660</v>
      </c>
      <c r="AL365" s="56" t="s">
        <v>2660</v>
      </c>
      <c r="AM365"/>
      <c r="AN365" s="56" t="s">
        <v>75</v>
      </c>
      <c r="AO365" s="56" t="s">
        <v>2</v>
      </c>
      <c r="AP365" s="60">
        <v>433.24</v>
      </c>
      <c r="AQ365" s="60">
        <v>0</v>
      </c>
      <c r="AR365" s="58">
        <v>1</v>
      </c>
      <c r="AS365" s="58">
        <v>0</v>
      </c>
      <c r="AT365" s="60">
        <v>14028.24</v>
      </c>
      <c r="AU365" s="60">
        <v>7129.2</v>
      </c>
      <c r="AV365" s="60">
        <v>310.68</v>
      </c>
      <c r="AW365" s="60">
        <v>23510.66</v>
      </c>
      <c r="AX365" s="60">
        <v>7550.76</v>
      </c>
      <c r="AY365" s="60">
        <v>8392.61</v>
      </c>
      <c r="AZ365" s="60">
        <v>85607.39</v>
      </c>
      <c r="BA365" s="60">
        <v>14028.9</v>
      </c>
      <c r="BB365" s="60">
        <v>16090.36</v>
      </c>
      <c r="BC365" s="60">
        <v>16329.53</v>
      </c>
      <c r="BD365" s="60">
        <v>102888.98</v>
      </c>
      <c r="BE365" s="60">
        <v>25105.85</v>
      </c>
      <c r="BF365" s="60">
        <v>8989.02</v>
      </c>
      <c r="BG365" s="60">
        <v>14028.24</v>
      </c>
      <c r="BH365" s="60">
        <v>7129.2</v>
      </c>
      <c r="BI365" s="60">
        <v>329651.5</v>
      </c>
      <c r="BJ365" s="61">
        <v>595</v>
      </c>
      <c r="BK365" s="2" t="s">
        <v>2512</v>
      </c>
    </row>
    <row r="366" spans="1:63" s="1" customFormat="1" ht="15" x14ac:dyDescent="0.25">
      <c r="A366" s="56" t="s">
        <v>127</v>
      </c>
      <c r="B366" s="56" t="s">
        <v>104</v>
      </c>
      <c r="C366" s="56" t="s">
        <v>128</v>
      </c>
      <c r="D366"/>
      <c r="E366"/>
      <c r="F366"/>
      <c r="G366" s="56" t="s">
        <v>129</v>
      </c>
      <c r="H366" s="56" t="s">
        <v>130</v>
      </c>
      <c r="I366" s="56" t="s">
        <v>757</v>
      </c>
      <c r="J366"/>
      <c r="K366" s="56" t="s">
        <v>70</v>
      </c>
      <c r="L366" s="56" t="s">
        <v>131</v>
      </c>
      <c r="M366"/>
      <c r="N366"/>
      <c r="O366" s="56" t="s">
        <v>132</v>
      </c>
      <c r="P366"/>
      <c r="Q366" s="56" t="s">
        <v>758</v>
      </c>
      <c r="R366"/>
      <c r="S366"/>
      <c r="T366" s="56" t="s">
        <v>2652</v>
      </c>
      <c r="U366" s="56" t="s">
        <v>2629</v>
      </c>
      <c r="V366" s="56" t="s">
        <v>2661</v>
      </c>
      <c r="W366" s="58">
        <v>9718</v>
      </c>
      <c r="X366" s="59" t="s">
        <v>2662</v>
      </c>
      <c r="Y366" s="56" t="s">
        <v>2663</v>
      </c>
      <c r="Z366" s="56" t="s">
        <v>2664</v>
      </c>
      <c r="AA366" s="56" t="s">
        <v>180</v>
      </c>
      <c r="AB366" s="56" t="s">
        <v>181</v>
      </c>
      <c r="AC366" s="56" t="s">
        <v>182</v>
      </c>
      <c r="AD366"/>
      <c r="AE366" s="56" t="s">
        <v>2665</v>
      </c>
      <c r="AF366" s="56" t="s">
        <v>2658</v>
      </c>
      <c r="AG366" s="56" t="s">
        <v>1919</v>
      </c>
      <c r="AH366" s="56" t="s">
        <v>2666</v>
      </c>
      <c r="AI366" s="56" t="s">
        <v>81</v>
      </c>
      <c r="AJ366" s="56" t="s">
        <v>183</v>
      </c>
      <c r="AK366" s="56" t="s">
        <v>1428</v>
      </c>
      <c r="AL366" s="56" t="s">
        <v>2667</v>
      </c>
      <c r="AM366"/>
      <c r="AN366" s="56" t="s">
        <v>75</v>
      </c>
      <c r="AO366" s="56" t="s">
        <v>2</v>
      </c>
      <c r="AP366" s="60">
        <v>1545.22</v>
      </c>
      <c r="AQ366" s="60">
        <v>0</v>
      </c>
      <c r="AR366" s="58">
        <v>1</v>
      </c>
      <c r="AS366" s="58">
        <v>0</v>
      </c>
      <c r="AT366" s="60">
        <v>14028.24</v>
      </c>
      <c r="AU366" s="60">
        <v>7129.2</v>
      </c>
      <c r="AV366" s="60">
        <v>1108.08</v>
      </c>
      <c r="AW366" s="60">
        <v>23510.66</v>
      </c>
      <c r="AX366" s="60">
        <v>7550.76</v>
      </c>
      <c r="AY366" s="60">
        <v>8392.61</v>
      </c>
      <c r="AZ366" s="60">
        <v>85607.39</v>
      </c>
      <c r="BA366" s="60">
        <v>14028.9</v>
      </c>
      <c r="BB366" s="60">
        <v>16090.36</v>
      </c>
      <c r="BC366" s="60">
        <v>16329.53</v>
      </c>
      <c r="BD366" s="60">
        <v>102888.98</v>
      </c>
      <c r="BE366" s="60">
        <v>25105.85</v>
      </c>
      <c r="BF366" s="60">
        <v>8989.02</v>
      </c>
      <c r="BG366" s="60">
        <v>14028.24</v>
      </c>
      <c r="BH366" s="60">
        <v>7129.2</v>
      </c>
      <c r="BI366" s="60">
        <v>329651.5</v>
      </c>
      <c r="BJ366" s="61">
        <v>595</v>
      </c>
      <c r="BK366" s="2" t="s">
        <v>2512</v>
      </c>
    </row>
    <row r="367" spans="1:63" s="1" customFormat="1" ht="15" x14ac:dyDescent="0.25">
      <c r="A367" s="56" t="s">
        <v>127</v>
      </c>
      <c r="B367" s="56" t="s">
        <v>104</v>
      </c>
      <c r="C367" s="56" t="s">
        <v>128</v>
      </c>
      <c r="D367"/>
      <c r="E367"/>
      <c r="F367"/>
      <c r="G367" s="56" t="s">
        <v>129</v>
      </c>
      <c r="H367" s="56" t="s">
        <v>130</v>
      </c>
      <c r="I367" s="56" t="s">
        <v>757</v>
      </c>
      <c r="J367"/>
      <c r="K367" s="56" t="s">
        <v>70</v>
      </c>
      <c r="L367" s="56" t="s">
        <v>131</v>
      </c>
      <c r="M367"/>
      <c r="N367"/>
      <c r="O367" s="56" t="s">
        <v>132</v>
      </c>
      <c r="P367"/>
      <c r="Q367" s="56" t="s">
        <v>758</v>
      </c>
      <c r="R367"/>
      <c r="S367"/>
      <c r="T367" s="56" t="s">
        <v>2652</v>
      </c>
      <c r="U367" s="56" t="s">
        <v>2630</v>
      </c>
      <c r="V367" s="56" t="s">
        <v>2668</v>
      </c>
      <c r="W367" s="58">
        <v>10024</v>
      </c>
      <c r="X367" s="59" t="s">
        <v>2669</v>
      </c>
      <c r="Y367" s="56" t="s">
        <v>2670</v>
      </c>
      <c r="Z367" s="56" t="s">
        <v>2671</v>
      </c>
      <c r="AA367" s="56" t="s">
        <v>105</v>
      </c>
      <c r="AB367" s="56" t="s">
        <v>106</v>
      </c>
      <c r="AC367" s="56" t="s">
        <v>107</v>
      </c>
      <c r="AD367"/>
      <c r="AE367" s="56" t="s">
        <v>2672</v>
      </c>
      <c r="AF367" s="56" t="s">
        <v>2673</v>
      </c>
      <c r="AG367" s="56" t="s">
        <v>1919</v>
      </c>
      <c r="AH367" s="56" t="s">
        <v>2674</v>
      </c>
      <c r="AI367" s="56" t="s">
        <v>81</v>
      </c>
      <c r="AJ367" s="56" t="s">
        <v>108</v>
      </c>
      <c r="AK367" s="56" t="s">
        <v>109</v>
      </c>
      <c r="AL367" s="56" t="s">
        <v>110</v>
      </c>
      <c r="AM367"/>
      <c r="AN367" s="56" t="s">
        <v>75</v>
      </c>
      <c r="AO367" s="56" t="s">
        <v>2</v>
      </c>
      <c r="AP367" s="60">
        <v>415.71</v>
      </c>
      <c r="AQ367" s="60">
        <v>0</v>
      </c>
      <c r="AR367" s="58">
        <v>1</v>
      </c>
      <c r="AS367" s="58">
        <v>0</v>
      </c>
      <c r="AT367" s="60">
        <v>14028.24</v>
      </c>
      <c r="AU367" s="60">
        <v>7129.2</v>
      </c>
      <c r="AV367" s="60">
        <v>298.11</v>
      </c>
      <c r="AW367" s="60">
        <v>23510.66</v>
      </c>
      <c r="AX367" s="60">
        <v>7550.76</v>
      </c>
      <c r="AY367" s="60">
        <v>8392.61</v>
      </c>
      <c r="AZ367" s="60">
        <v>85607.39</v>
      </c>
      <c r="BA367" s="60">
        <v>14028.9</v>
      </c>
      <c r="BB367" s="60">
        <v>16090.36</v>
      </c>
      <c r="BC367" s="60">
        <v>16329.53</v>
      </c>
      <c r="BD367" s="60">
        <v>102888.98</v>
      </c>
      <c r="BE367" s="60">
        <v>25105.85</v>
      </c>
      <c r="BF367" s="60">
        <v>8989.02</v>
      </c>
      <c r="BG367" s="60">
        <v>14028.24</v>
      </c>
      <c r="BH367" s="60">
        <v>7129.2</v>
      </c>
      <c r="BI367" s="60">
        <v>329651.5</v>
      </c>
      <c r="BJ367" s="61">
        <v>595</v>
      </c>
      <c r="BK367" s="2" t="s">
        <v>2512</v>
      </c>
    </row>
    <row r="368" spans="1:63" s="1" customFormat="1" ht="15" x14ac:dyDescent="0.25">
      <c r="A368" s="56" t="s">
        <v>127</v>
      </c>
      <c r="B368" s="56" t="s">
        <v>104</v>
      </c>
      <c r="C368" s="56" t="s">
        <v>128</v>
      </c>
      <c r="D368"/>
      <c r="E368"/>
      <c r="F368"/>
      <c r="G368" s="56" t="s">
        <v>129</v>
      </c>
      <c r="H368" s="56" t="s">
        <v>130</v>
      </c>
      <c r="I368" s="56" t="s">
        <v>757</v>
      </c>
      <c r="J368"/>
      <c r="K368" s="56" t="s">
        <v>70</v>
      </c>
      <c r="L368" s="56" t="s">
        <v>131</v>
      </c>
      <c r="M368"/>
      <c r="N368"/>
      <c r="O368" s="56" t="s">
        <v>132</v>
      </c>
      <c r="P368"/>
      <c r="Q368" s="56" t="s">
        <v>759</v>
      </c>
      <c r="R368"/>
      <c r="S368"/>
      <c r="T368" s="56" t="s">
        <v>2509</v>
      </c>
      <c r="U368" s="56" t="s">
        <v>2509</v>
      </c>
      <c r="V368" s="56" t="s">
        <v>2510</v>
      </c>
      <c r="W368" s="58">
        <v>22265</v>
      </c>
      <c r="X368" s="59" t="s">
        <v>2511</v>
      </c>
      <c r="Y368" s="56" t="s">
        <v>1028</v>
      </c>
      <c r="Z368" s="56" t="s">
        <v>1029</v>
      </c>
      <c r="AA368" s="56" t="s">
        <v>94</v>
      </c>
      <c r="AB368" s="56" t="s">
        <v>1030</v>
      </c>
      <c r="AC368" s="56" t="s">
        <v>95</v>
      </c>
      <c r="AD368"/>
      <c r="AE368" s="56" t="s">
        <v>1031</v>
      </c>
      <c r="AF368" s="56" t="s">
        <v>1032</v>
      </c>
      <c r="AG368" s="56" t="s">
        <v>115</v>
      </c>
      <c r="AH368" s="56" t="s">
        <v>1033</v>
      </c>
      <c r="AI368" s="56" t="s">
        <v>74</v>
      </c>
      <c r="AJ368" s="56" t="s">
        <v>97</v>
      </c>
      <c r="AK368" s="56" t="s">
        <v>109</v>
      </c>
      <c r="AL368" s="56" t="s">
        <v>110</v>
      </c>
      <c r="AM368"/>
      <c r="AN368" s="56" t="s">
        <v>75</v>
      </c>
      <c r="AO368" s="56" t="s">
        <v>3</v>
      </c>
      <c r="AP368" s="60">
        <v>1.74</v>
      </c>
      <c r="AQ368" s="60">
        <v>0</v>
      </c>
      <c r="AR368" s="58">
        <v>1</v>
      </c>
      <c r="AS368" s="58">
        <v>0</v>
      </c>
      <c r="AT368" s="60">
        <v>14028.24</v>
      </c>
      <c r="AU368" s="60">
        <v>7129.2</v>
      </c>
      <c r="AV368" s="60">
        <v>1.74</v>
      </c>
      <c r="AW368" s="60">
        <v>23510.66</v>
      </c>
      <c r="AX368" s="60">
        <v>7550.76</v>
      </c>
      <c r="AY368" s="60">
        <v>8392.61</v>
      </c>
      <c r="AZ368" s="60">
        <v>85607.39</v>
      </c>
      <c r="BA368" s="60">
        <v>14028.9</v>
      </c>
      <c r="BB368" s="60">
        <v>16090.36</v>
      </c>
      <c r="BC368" s="60">
        <v>16329.53</v>
      </c>
      <c r="BD368" s="60">
        <v>102888.98</v>
      </c>
      <c r="BE368" s="60">
        <v>25105.85</v>
      </c>
      <c r="BF368" s="60">
        <v>8989.02</v>
      </c>
      <c r="BG368" s="60">
        <v>14028.24</v>
      </c>
      <c r="BH368" s="60">
        <v>7129.2</v>
      </c>
      <c r="BI368" s="60">
        <v>329651.5</v>
      </c>
      <c r="BJ368" s="61">
        <v>595</v>
      </c>
      <c r="BK368" s="2" t="s">
        <v>2512</v>
      </c>
    </row>
    <row r="369" spans="1:63" s="1" customFormat="1" ht="15" x14ac:dyDescent="0.25">
      <c r="A369" s="56" t="s">
        <v>127</v>
      </c>
      <c r="B369" s="56" t="s">
        <v>104</v>
      </c>
      <c r="C369" s="56" t="s">
        <v>128</v>
      </c>
      <c r="D369"/>
      <c r="E369"/>
      <c r="F369"/>
      <c r="G369" s="56" t="s">
        <v>129</v>
      </c>
      <c r="H369" s="56" t="s">
        <v>130</v>
      </c>
      <c r="I369" s="56" t="s">
        <v>757</v>
      </c>
      <c r="J369"/>
      <c r="K369" s="56" t="s">
        <v>70</v>
      </c>
      <c r="L369" s="56" t="s">
        <v>131</v>
      </c>
      <c r="M369"/>
      <c r="N369"/>
      <c r="O369" s="56" t="s">
        <v>132</v>
      </c>
      <c r="P369"/>
      <c r="Q369" s="56" t="s">
        <v>759</v>
      </c>
      <c r="R369"/>
      <c r="S369"/>
      <c r="T369" s="56" t="s">
        <v>2509</v>
      </c>
      <c r="U369" s="56" t="s">
        <v>2479</v>
      </c>
      <c r="V369" s="56" t="s">
        <v>2513</v>
      </c>
      <c r="W369" s="58">
        <v>23277</v>
      </c>
      <c r="X369" s="59" t="s">
        <v>2514</v>
      </c>
      <c r="Y369" s="56" t="s">
        <v>149</v>
      </c>
      <c r="Z369" s="56" t="s">
        <v>150</v>
      </c>
      <c r="AA369" s="56" t="s">
        <v>151</v>
      </c>
      <c r="AB369" s="56" t="s">
        <v>152</v>
      </c>
      <c r="AC369" s="56" t="s">
        <v>153</v>
      </c>
      <c r="AD369"/>
      <c r="AE369" s="56" t="s">
        <v>154</v>
      </c>
      <c r="AF369" s="56" t="s">
        <v>155</v>
      </c>
      <c r="AG369" s="56" t="s">
        <v>156</v>
      </c>
      <c r="AH369" s="56" t="s">
        <v>157</v>
      </c>
      <c r="AI369" s="56" t="s">
        <v>74</v>
      </c>
      <c r="AJ369" s="56" t="s">
        <v>158</v>
      </c>
      <c r="AK369" s="56" t="s">
        <v>159</v>
      </c>
      <c r="AL369" s="56" t="s">
        <v>159</v>
      </c>
      <c r="AM369"/>
      <c r="AN369" s="56" t="s">
        <v>75</v>
      </c>
      <c r="AO369" s="56" t="s">
        <v>3</v>
      </c>
      <c r="AP369" s="60">
        <v>70.16</v>
      </c>
      <c r="AQ369" s="60">
        <v>0</v>
      </c>
      <c r="AR369" s="58">
        <v>1</v>
      </c>
      <c r="AS369" s="58">
        <v>0</v>
      </c>
      <c r="AT369" s="60">
        <v>14028.24</v>
      </c>
      <c r="AU369" s="60">
        <v>7129.2</v>
      </c>
      <c r="AV369" s="60">
        <v>70.16</v>
      </c>
      <c r="AW369" s="60">
        <v>23510.66</v>
      </c>
      <c r="AX369" s="60">
        <v>7550.76</v>
      </c>
      <c r="AY369" s="60">
        <v>8392.61</v>
      </c>
      <c r="AZ369" s="60">
        <v>85607.39</v>
      </c>
      <c r="BA369" s="60">
        <v>14028.9</v>
      </c>
      <c r="BB369" s="60">
        <v>16090.36</v>
      </c>
      <c r="BC369" s="60">
        <v>16329.53</v>
      </c>
      <c r="BD369" s="60">
        <v>102888.98</v>
      </c>
      <c r="BE369" s="60">
        <v>25105.85</v>
      </c>
      <c r="BF369" s="60">
        <v>8989.02</v>
      </c>
      <c r="BG369" s="60">
        <v>14028.24</v>
      </c>
      <c r="BH369" s="60">
        <v>7129.2</v>
      </c>
      <c r="BI369" s="60">
        <v>329651.5</v>
      </c>
      <c r="BJ369" s="61">
        <v>595</v>
      </c>
      <c r="BK369" s="2" t="s">
        <v>2512</v>
      </c>
    </row>
    <row r="370" spans="1:63" s="1" customFormat="1" ht="15" x14ac:dyDescent="0.25">
      <c r="A370" s="56" t="s">
        <v>127</v>
      </c>
      <c r="B370" s="56" t="s">
        <v>104</v>
      </c>
      <c r="C370" s="56" t="s">
        <v>128</v>
      </c>
      <c r="D370"/>
      <c r="E370"/>
      <c r="F370"/>
      <c r="G370" s="56" t="s">
        <v>129</v>
      </c>
      <c r="H370" s="56" t="s">
        <v>130</v>
      </c>
      <c r="I370" s="56" t="s">
        <v>757</v>
      </c>
      <c r="J370"/>
      <c r="K370" s="56" t="s">
        <v>70</v>
      </c>
      <c r="L370" s="56" t="s">
        <v>131</v>
      </c>
      <c r="M370"/>
      <c r="N370"/>
      <c r="O370" s="56" t="s">
        <v>132</v>
      </c>
      <c r="P370"/>
      <c r="Q370" s="56" t="s">
        <v>758</v>
      </c>
      <c r="R370"/>
      <c r="S370"/>
      <c r="T370" s="56" t="s">
        <v>2509</v>
      </c>
      <c r="U370" s="56" t="s">
        <v>2509</v>
      </c>
      <c r="V370" s="56" t="s">
        <v>2515</v>
      </c>
      <c r="W370" s="58">
        <v>25648</v>
      </c>
      <c r="X370" s="59" t="s">
        <v>2516</v>
      </c>
      <c r="Y370" s="56" t="s">
        <v>775</v>
      </c>
      <c r="Z370" s="56" t="s">
        <v>776</v>
      </c>
      <c r="AA370" s="56" t="s">
        <v>76</v>
      </c>
      <c r="AB370" s="56" t="s">
        <v>124</v>
      </c>
      <c r="AC370" s="56" t="s">
        <v>125</v>
      </c>
      <c r="AD370"/>
      <c r="AE370" s="56" t="s">
        <v>777</v>
      </c>
      <c r="AF370" s="56" t="s">
        <v>760</v>
      </c>
      <c r="AG370" s="56" t="s">
        <v>761</v>
      </c>
      <c r="AH370" s="56" t="s">
        <v>778</v>
      </c>
      <c r="AI370" s="56" t="s">
        <v>81</v>
      </c>
      <c r="AJ370" s="56" t="s">
        <v>79</v>
      </c>
      <c r="AK370" s="56" t="s">
        <v>170</v>
      </c>
      <c r="AL370" s="56" t="s">
        <v>170</v>
      </c>
      <c r="AM370"/>
      <c r="AN370" s="56" t="s">
        <v>75</v>
      </c>
      <c r="AO370" s="56" t="s">
        <v>2</v>
      </c>
      <c r="AP370" s="60">
        <v>17.66</v>
      </c>
      <c r="AQ370" s="60">
        <v>0</v>
      </c>
      <c r="AR370" s="58">
        <v>1</v>
      </c>
      <c r="AS370" s="58">
        <v>0</v>
      </c>
      <c r="AT370" s="60">
        <v>14028.24</v>
      </c>
      <c r="AU370" s="60">
        <v>7129.2</v>
      </c>
      <c r="AV370" s="60">
        <v>12.99</v>
      </c>
      <c r="AW370" s="60">
        <v>23510.66</v>
      </c>
      <c r="AX370" s="60">
        <v>7550.76</v>
      </c>
      <c r="AY370" s="60">
        <v>8392.61</v>
      </c>
      <c r="AZ370" s="60">
        <v>85607.39</v>
      </c>
      <c r="BA370" s="60">
        <v>14028.9</v>
      </c>
      <c r="BB370" s="60">
        <v>16090.36</v>
      </c>
      <c r="BC370" s="60">
        <v>16329.53</v>
      </c>
      <c r="BD370" s="60">
        <v>102888.98</v>
      </c>
      <c r="BE370" s="60">
        <v>25105.85</v>
      </c>
      <c r="BF370" s="60">
        <v>8989.02</v>
      </c>
      <c r="BG370" s="60">
        <v>14028.24</v>
      </c>
      <c r="BH370" s="60">
        <v>7129.2</v>
      </c>
      <c r="BI370" s="60">
        <v>329651.5</v>
      </c>
      <c r="BJ370" s="61">
        <v>595</v>
      </c>
      <c r="BK370" s="2" t="s">
        <v>2512</v>
      </c>
    </row>
    <row r="371" spans="1:63" s="1" customFormat="1" ht="15" x14ac:dyDescent="0.25">
      <c r="A371" s="56" t="s">
        <v>127</v>
      </c>
      <c r="B371" s="56" t="s">
        <v>104</v>
      </c>
      <c r="C371" s="56" t="s">
        <v>128</v>
      </c>
      <c r="D371"/>
      <c r="E371"/>
      <c r="F371"/>
      <c r="G371" s="56" t="s">
        <v>129</v>
      </c>
      <c r="H371" s="56" t="s">
        <v>130</v>
      </c>
      <c r="I371" s="56" t="s">
        <v>757</v>
      </c>
      <c r="J371"/>
      <c r="K371" s="56" t="s">
        <v>70</v>
      </c>
      <c r="L371" s="56" t="s">
        <v>131</v>
      </c>
      <c r="M371"/>
      <c r="N371"/>
      <c r="O371" s="56" t="s">
        <v>132</v>
      </c>
      <c r="P371"/>
      <c r="Q371" s="56" t="s">
        <v>759</v>
      </c>
      <c r="R371"/>
      <c r="S371"/>
      <c r="T371" s="56" t="s">
        <v>2340</v>
      </c>
      <c r="U371" s="56" t="s">
        <v>2340</v>
      </c>
      <c r="V371" s="56" t="s">
        <v>2517</v>
      </c>
      <c r="W371" s="58">
        <v>41530</v>
      </c>
      <c r="X371" s="59" t="s">
        <v>2518</v>
      </c>
      <c r="Y371" s="56" t="s">
        <v>2093</v>
      </c>
      <c r="Z371" s="56" t="s">
        <v>2094</v>
      </c>
      <c r="AA371" s="56" t="s">
        <v>76</v>
      </c>
      <c r="AB371" s="56" t="s">
        <v>77</v>
      </c>
      <c r="AC371" s="56" t="s">
        <v>78</v>
      </c>
      <c r="AD371"/>
      <c r="AE371" s="56" t="s">
        <v>2095</v>
      </c>
      <c r="AF371" s="56" t="s">
        <v>1982</v>
      </c>
      <c r="AG371" s="56" t="s">
        <v>1983</v>
      </c>
      <c r="AH371" s="56" t="s">
        <v>2096</v>
      </c>
      <c r="AI371" s="56" t="s">
        <v>74</v>
      </c>
      <c r="AJ371" s="56" t="s">
        <v>177</v>
      </c>
      <c r="AK371" s="56" t="s">
        <v>109</v>
      </c>
      <c r="AL371" s="56" t="s">
        <v>110</v>
      </c>
      <c r="AM371"/>
      <c r="AN371" s="56" t="s">
        <v>75</v>
      </c>
      <c r="AO371" s="56" t="s">
        <v>3</v>
      </c>
      <c r="AP371" s="60">
        <v>56.68</v>
      </c>
      <c r="AQ371" s="60">
        <v>0</v>
      </c>
      <c r="AR371" s="58">
        <v>1</v>
      </c>
      <c r="AS371" s="58">
        <v>0</v>
      </c>
      <c r="AT371" s="60">
        <v>14028.24</v>
      </c>
      <c r="AU371" s="60">
        <v>7129.2</v>
      </c>
      <c r="AV371" s="60">
        <v>56.68</v>
      </c>
      <c r="AW371" s="60">
        <v>23510.66</v>
      </c>
      <c r="AX371" s="60">
        <v>7550.76</v>
      </c>
      <c r="AY371" s="60">
        <v>8392.61</v>
      </c>
      <c r="AZ371" s="60">
        <v>85607.39</v>
      </c>
      <c r="BA371" s="60">
        <v>14028.9</v>
      </c>
      <c r="BB371" s="60">
        <v>16090.36</v>
      </c>
      <c r="BC371" s="60">
        <v>16329.53</v>
      </c>
      <c r="BD371" s="60">
        <v>102888.98</v>
      </c>
      <c r="BE371" s="60">
        <v>25105.85</v>
      </c>
      <c r="BF371" s="60">
        <v>8989.02</v>
      </c>
      <c r="BG371" s="60">
        <v>14028.24</v>
      </c>
      <c r="BH371" s="60">
        <v>7129.2</v>
      </c>
      <c r="BI371" s="60">
        <v>329651.5</v>
      </c>
      <c r="BJ371" s="61">
        <v>595</v>
      </c>
      <c r="BK371" s="2" t="s">
        <v>2512</v>
      </c>
    </row>
    <row r="372" spans="1:63" s="1" customFormat="1" ht="15" x14ac:dyDescent="0.25">
      <c r="A372" s="56" t="s">
        <v>127</v>
      </c>
      <c r="B372" s="56" t="s">
        <v>104</v>
      </c>
      <c r="C372" s="56" t="s">
        <v>128</v>
      </c>
      <c r="D372"/>
      <c r="E372"/>
      <c r="F372"/>
      <c r="G372" s="56" t="s">
        <v>129</v>
      </c>
      <c r="H372" s="56" t="s">
        <v>130</v>
      </c>
      <c r="I372" s="56" t="s">
        <v>757</v>
      </c>
      <c r="J372"/>
      <c r="K372" s="56" t="s">
        <v>70</v>
      </c>
      <c r="L372" s="56" t="s">
        <v>131</v>
      </c>
      <c r="M372"/>
      <c r="N372"/>
      <c r="O372" s="56" t="s">
        <v>132</v>
      </c>
      <c r="P372"/>
      <c r="Q372" s="56" t="s">
        <v>759</v>
      </c>
      <c r="R372"/>
      <c r="S372"/>
      <c r="T372" s="56" t="s">
        <v>2519</v>
      </c>
      <c r="U372" s="56" t="s">
        <v>2340</v>
      </c>
      <c r="V372" s="56" t="s">
        <v>2520</v>
      </c>
      <c r="W372" s="58">
        <v>48077</v>
      </c>
      <c r="X372" s="59" t="s">
        <v>2521</v>
      </c>
      <c r="Y372" s="56" t="s">
        <v>780</v>
      </c>
      <c r="Z372" s="56" t="s">
        <v>781</v>
      </c>
      <c r="AA372" s="56" t="s">
        <v>782</v>
      </c>
      <c r="AB372" s="56" t="s">
        <v>783</v>
      </c>
      <c r="AC372" s="56" t="s">
        <v>184</v>
      </c>
      <c r="AD372"/>
      <c r="AE372" s="56" t="s">
        <v>784</v>
      </c>
      <c r="AF372" s="56" t="s">
        <v>779</v>
      </c>
      <c r="AG372" s="56" t="s">
        <v>73</v>
      </c>
      <c r="AH372" s="56" t="s">
        <v>785</v>
      </c>
      <c r="AI372" s="56" t="s">
        <v>74</v>
      </c>
      <c r="AJ372" s="56" t="s">
        <v>79</v>
      </c>
      <c r="AK372" s="56" t="s">
        <v>786</v>
      </c>
      <c r="AL372" s="56" t="s">
        <v>786</v>
      </c>
      <c r="AM372"/>
      <c r="AN372" s="56" t="s">
        <v>75</v>
      </c>
      <c r="AO372" s="56" t="s">
        <v>3</v>
      </c>
      <c r="AP372" s="60">
        <v>43.69</v>
      </c>
      <c r="AQ372" s="60">
        <v>0</v>
      </c>
      <c r="AR372" s="58">
        <v>1</v>
      </c>
      <c r="AS372" s="58">
        <v>0</v>
      </c>
      <c r="AT372" s="60">
        <v>14028.24</v>
      </c>
      <c r="AU372" s="60">
        <v>7129.2</v>
      </c>
      <c r="AV372" s="60">
        <v>43.69</v>
      </c>
      <c r="AW372" s="60">
        <v>23510.66</v>
      </c>
      <c r="AX372" s="60">
        <v>7550.76</v>
      </c>
      <c r="AY372" s="60">
        <v>8392.61</v>
      </c>
      <c r="AZ372" s="60">
        <v>85607.39</v>
      </c>
      <c r="BA372" s="60">
        <v>14028.9</v>
      </c>
      <c r="BB372" s="60">
        <v>16090.36</v>
      </c>
      <c r="BC372" s="60">
        <v>16329.53</v>
      </c>
      <c r="BD372" s="60">
        <v>102888.98</v>
      </c>
      <c r="BE372" s="60">
        <v>25105.85</v>
      </c>
      <c r="BF372" s="60">
        <v>8989.02</v>
      </c>
      <c r="BG372" s="60">
        <v>14028.24</v>
      </c>
      <c r="BH372" s="60">
        <v>7129.2</v>
      </c>
      <c r="BI372" s="60">
        <v>329651.5</v>
      </c>
      <c r="BJ372" s="61">
        <v>595</v>
      </c>
      <c r="BK372" s="2" t="s">
        <v>2512</v>
      </c>
    </row>
    <row r="373" spans="1:63" s="1" customFormat="1" ht="15" x14ac:dyDescent="0.25">
      <c r="A373" s="56" t="s">
        <v>127</v>
      </c>
      <c r="B373" s="56" t="s">
        <v>104</v>
      </c>
      <c r="C373" s="56" t="s">
        <v>128</v>
      </c>
      <c r="D373"/>
      <c r="E373"/>
      <c r="F373"/>
      <c r="G373" s="56" t="s">
        <v>129</v>
      </c>
      <c r="H373" s="56" t="s">
        <v>130</v>
      </c>
      <c r="I373" s="56" t="s">
        <v>757</v>
      </c>
      <c r="J373"/>
      <c r="K373" s="56" t="s">
        <v>70</v>
      </c>
      <c r="L373" s="56" t="s">
        <v>131</v>
      </c>
      <c r="M373"/>
      <c r="N373"/>
      <c r="O373" s="56" t="s">
        <v>132</v>
      </c>
      <c r="P373"/>
      <c r="Q373" s="56" t="s">
        <v>759</v>
      </c>
      <c r="R373"/>
      <c r="S373"/>
      <c r="T373" s="56" t="s">
        <v>2522</v>
      </c>
      <c r="U373" s="56" t="s">
        <v>2340</v>
      </c>
      <c r="V373" s="56" t="s">
        <v>2502</v>
      </c>
      <c r="W373" s="58">
        <v>46004</v>
      </c>
      <c r="X373" s="59" t="s">
        <v>2523</v>
      </c>
      <c r="Y373" s="56" t="s">
        <v>765</v>
      </c>
      <c r="Z373" s="56" t="s">
        <v>802</v>
      </c>
      <c r="AA373" s="56" t="s">
        <v>98</v>
      </c>
      <c r="AB373" s="56" t="s">
        <v>99</v>
      </c>
      <c r="AC373" s="56" t="s">
        <v>100</v>
      </c>
      <c r="AD373"/>
      <c r="AE373" s="56" t="s">
        <v>803</v>
      </c>
      <c r="AF373" s="56" t="s">
        <v>762</v>
      </c>
      <c r="AG373" s="56" t="s">
        <v>763</v>
      </c>
      <c r="AH373" s="56" t="s">
        <v>764</v>
      </c>
      <c r="AI373" s="56" t="s">
        <v>74</v>
      </c>
      <c r="AJ373" s="56" t="s">
        <v>98</v>
      </c>
      <c r="AK373" s="56" t="s">
        <v>765</v>
      </c>
      <c r="AL373" s="56" t="s">
        <v>765</v>
      </c>
      <c r="AM373"/>
      <c r="AN373" s="56" t="s">
        <v>75</v>
      </c>
      <c r="AO373" s="56" t="s">
        <v>3</v>
      </c>
      <c r="AP373" s="60">
        <v>34.65</v>
      </c>
      <c r="AQ373" s="60">
        <v>0</v>
      </c>
      <c r="AR373" s="58">
        <v>1</v>
      </c>
      <c r="AS373" s="58">
        <v>0</v>
      </c>
      <c r="AT373" s="60">
        <v>14028.24</v>
      </c>
      <c r="AU373" s="60">
        <v>7129.2</v>
      </c>
      <c r="AV373" s="60">
        <v>34.65</v>
      </c>
      <c r="AW373" s="60">
        <v>23510.66</v>
      </c>
      <c r="AX373" s="60">
        <v>7550.76</v>
      </c>
      <c r="AY373" s="60">
        <v>8392.61</v>
      </c>
      <c r="AZ373" s="60">
        <v>85607.39</v>
      </c>
      <c r="BA373" s="60">
        <v>14028.9</v>
      </c>
      <c r="BB373" s="60">
        <v>16090.36</v>
      </c>
      <c r="BC373" s="60">
        <v>16329.53</v>
      </c>
      <c r="BD373" s="60">
        <v>102888.98</v>
      </c>
      <c r="BE373" s="60">
        <v>25105.85</v>
      </c>
      <c r="BF373" s="60">
        <v>8989.02</v>
      </c>
      <c r="BG373" s="60">
        <v>14028.24</v>
      </c>
      <c r="BH373" s="60">
        <v>7129.2</v>
      </c>
      <c r="BI373" s="60">
        <v>329651.5</v>
      </c>
      <c r="BJ373" s="61">
        <v>595</v>
      </c>
      <c r="BK373" s="2" t="s">
        <v>2512</v>
      </c>
    </row>
    <row r="374" spans="1:63" s="1" customFormat="1" ht="15" x14ac:dyDescent="0.25">
      <c r="A374" s="56" t="s">
        <v>127</v>
      </c>
      <c r="B374" s="56" t="s">
        <v>104</v>
      </c>
      <c r="C374" s="56" t="s">
        <v>128</v>
      </c>
      <c r="D374"/>
      <c r="E374"/>
      <c r="F374"/>
      <c r="G374" s="56" t="s">
        <v>129</v>
      </c>
      <c r="H374" s="56" t="s">
        <v>130</v>
      </c>
      <c r="I374" s="56" t="s">
        <v>757</v>
      </c>
      <c r="J374"/>
      <c r="K374" s="56" t="s">
        <v>70</v>
      </c>
      <c r="L374" s="56" t="s">
        <v>131</v>
      </c>
      <c r="M374"/>
      <c r="N374"/>
      <c r="O374" s="56" t="s">
        <v>132</v>
      </c>
      <c r="P374"/>
      <c r="Q374" s="56" t="s">
        <v>759</v>
      </c>
      <c r="R374"/>
      <c r="S374"/>
      <c r="T374" s="56" t="s">
        <v>2522</v>
      </c>
      <c r="U374" s="56" t="s">
        <v>2340</v>
      </c>
      <c r="V374" s="56" t="s">
        <v>2504</v>
      </c>
      <c r="W374" s="58">
        <v>46005</v>
      </c>
      <c r="X374" s="59" t="s">
        <v>2524</v>
      </c>
      <c r="Y374" s="56" t="s">
        <v>765</v>
      </c>
      <c r="Z374" s="56" t="s">
        <v>802</v>
      </c>
      <c r="AA374" s="56" t="s">
        <v>98</v>
      </c>
      <c r="AB374" s="56" t="s">
        <v>99</v>
      </c>
      <c r="AC374" s="56" t="s">
        <v>100</v>
      </c>
      <c r="AD374"/>
      <c r="AE374" s="56" t="s">
        <v>803</v>
      </c>
      <c r="AF374" s="56" t="s">
        <v>762</v>
      </c>
      <c r="AG374" s="56" t="s">
        <v>763</v>
      </c>
      <c r="AH374" s="56" t="s">
        <v>764</v>
      </c>
      <c r="AI374" s="56" t="s">
        <v>74</v>
      </c>
      <c r="AJ374" s="56" t="s">
        <v>98</v>
      </c>
      <c r="AK374" s="56" t="s">
        <v>765</v>
      </c>
      <c r="AL374" s="56" t="s">
        <v>765</v>
      </c>
      <c r="AM374"/>
      <c r="AN374" s="56" t="s">
        <v>75</v>
      </c>
      <c r="AO374" s="56" t="s">
        <v>3</v>
      </c>
      <c r="AP374" s="60">
        <v>34.65</v>
      </c>
      <c r="AQ374" s="60">
        <v>0</v>
      </c>
      <c r="AR374" s="58">
        <v>1</v>
      </c>
      <c r="AS374" s="58">
        <v>0</v>
      </c>
      <c r="AT374" s="60">
        <v>14028.24</v>
      </c>
      <c r="AU374" s="60">
        <v>7129.2</v>
      </c>
      <c r="AV374" s="60">
        <v>34.65</v>
      </c>
      <c r="AW374" s="60">
        <v>23510.66</v>
      </c>
      <c r="AX374" s="60">
        <v>7550.76</v>
      </c>
      <c r="AY374" s="60">
        <v>8392.61</v>
      </c>
      <c r="AZ374" s="60">
        <v>85607.39</v>
      </c>
      <c r="BA374" s="60">
        <v>14028.9</v>
      </c>
      <c r="BB374" s="60">
        <v>16090.36</v>
      </c>
      <c r="BC374" s="60">
        <v>16329.53</v>
      </c>
      <c r="BD374" s="60">
        <v>102888.98</v>
      </c>
      <c r="BE374" s="60">
        <v>25105.85</v>
      </c>
      <c r="BF374" s="60">
        <v>8989.02</v>
      </c>
      <c r="BG374" s="60">
        <v>14028.24</v>
      </c>
      <c r="BH374" s="60">
        <v>7129.2</v>
      </c>
      <c r="BI374" s="60">
        <v>329651.5</v>
      </c>
      <c r="BJ374" s="61">
        <v>595</v>
      </c>
      <c r="BK374" s="2" t="s">
        <v>2512</v>
      </c>
    </row>
    <row r="375" spans="1:63" s="1" customFormat="1" ht="15" x14ac:dyDescent="0.25">
      <c r="A375" s="56" t="s">
        <v>127</v>
      </c>
      <c r="B375" s="56" t="s">
        <v>104</v>
      </c>
      <c r="C375" s="56" t="s">
        <v>128</v>
      </c>
      <c r="D375"/>
      <c r="E375"/>
      <c r="F375"/>
      <c r="G375" s="56" t="s">
        <v>129</v>
      </c>
      <c r="H375" s="56" t="s">
        <v>130</v>
      </c>
      <c r="I375" s="56" t="s">
        <v>757</v>
      </c>
      <c r="J375"/>
      <c r="K375" s="56" t="s">
        <v>70</v>
      </c>
      <c r="L375" s="56" t="s">
        <v>131</v>
      </c>
      <c r="M375"/>
      <c r="N375"/>
      <c r="O375" s="56" t="s">
        <v>132</v>
      </c>
      <c r="P375"/>
      <c r="Q375" s="56" t="s">
        <v>759</v>
      </c>
      <c r="R375"/>
      <c r="S375"/>
      <c r="T375" s="56" t="s">
        <v>2522</v>
      </c>
      <c r="U375" s="56" t="s">
        <v>2519</v>
      </c>
      <c r="V375" s="56" t="s">
        <v>2525</v>
      </c>
      <c r="W375" s="58">
        <v>49488</v>
      </c>
      <c r="X375" s="59" t="s">
        <v>2526</v>
      </c>
      <c r="Y375" s="56" t="s">
        <v>972</v>
      </c>
      <c r="Z375" s="56" t="s">
        <v>973</v>
      </c>
      <c r="AA375" s="56" t="s">
        <v>76</v>
      </c>
      <c r="AB375" s="56" t="s">
        <v>102</v>
      </c>
      <c r="AC375" s="56" t="s">
        <v>103</v>
      </c>
      <c r="AD375"/>
      <c r="AE375" s="56" t="s">
        <v>171</v>
      </c>
      <c r="AF375" s="56" t="s">
        <v>96</v>
      </c>
      <c r="AG375" s="56" t="s">
        <v>73</v>
      </c>
      <c r="AH375" s="56" t="s">
        <v>172</v>
      </c>
      <c r="AI375" s="56" t="s">
        <v>74</v>
      </c>
      <c r="AJ375" s="56" t="s">
        <v>79</v>
      </c>
      <c r="AK375" s="56" t="s">
        <v>170</v>
      </c>
      <c r="AL375" s="56" t="s">
        <v>170</v>
      </c>
      <c r="AM375"/>
      <c r="AN375" s="56" t="s">
        <v>75</v>
      </c>
      <c r="AO375" s="56" t="s">
        <v>3</v>
      </c>
      <c r="AP375" s="60">
        <v>70.12</v>
      </c>
      <c r="AQ375" s="60">
        <v>0</v>
      </c>
      <c r="AR375" s="58">
        <v>1</v>
      </c>
      <c r="AS375" s="58">
        <v>0</v>
      </c>
      <c r="AT375" s="60">
        <v>14028.24</v>
      </c>
      <c r="AU375" s="60">
        <v>7129.2</v>
      </c>
      <c r="AV375" s="60">
        <v>70.12</v>
      </c>
      <c r="AW375" s="60">
        <v>23510.66</v>
      </c>
      <c r="AX375" s="60">
        <v>7550.76</v>
      </c>
      <c r="AY375" s="60">
        <v>8392.61</v>
      </c>
      <c r="AZ375" s="60">
        <v>85607.39</v>
      </c>
      <c r="BA375" s="60">
        <v>14028.9</v>
      </c>
      <c r="BB375" s="60">
        <v>16090.36</v>
      </c>
      <c r="BC375" s="60">
        <v>16329.53</v>
      </c>
      <c r="BD375" s="60">
        <v>102888.98</v>
      </c>
      <c r="BE375" s="60">
        <v>25105.85</v>
      </c>
      <c r="BF375" s="60">
        <v>8989.02</v>
      </c>
      <c r="BG375" s="60">
        <v>14028.24</v>
      </c>
      <c r="BH375" s="60">
        <v>7129.2</v>
      </c>
      <c r="BI375" s="60">
        <v>329651.5</v>
      </c>
      <c r="BJ375" s="61">
        <v>595</v>
      </c>
      <c r="BK375" s="2" t="s">
        <v>2512</v>
      </c>
    </row>
    <row r="376" spans="1:63" s="1" customFormat="1" ht="15" x14ac:dyDescent="0.25">
      <c r="A376" s="56" t="s">
        <v>127</v>
      </c>
      <c r="B376" s="56" t="s">
        <v>104</v>
      </c>
      <c r="C376" s="56" t="s">
        <v>128</v>
      </c>
      <c r="D376"/>
      <c r="E376"/>
      <c r="F376"/>
      <c r="G376" s="56" t="s">
        <v>129</v>
      </c>
      <c r="H376" s="56" t="s">
        <v>130</v>
      </c>
      <c r="I376" s="56" t="s">
        <v>757</v>
      </c>
      <c r="J376"/>
      <c r="K376" s="56" t="s">
        <v>70</v>
      </c>
      <c r="L376" s="56" t="s">
        <v>131</v>
      </c>
      <c r="M376"/>
      <c r="N376"/>
      <c r="O376" s="56" t="s">
        <v>132</v>
      </c>
      <c r="P376"/>
      <c r="Q376" s="56" t="s">
        <v>758</v>
      </c>
      <c r="R376"/>
      <c r="S376"/>
      <c r="T376" s="56" t="s">
        <v>2527</v>
      </c>
      <c r="U376" s="56" t="s">
        <v>2522</v>
      </c>
      <c r="V376" s="56" t="s">
        <v>2528</v>
      </c>
      <c r="W376" s="58">
        <v>50196</v>
      </c>
      <c r="X376" s="59" t="s">
        <v>2529</v>
      </c>
      <c r="Y376" s="56" t="s">
        <v>1378</v>
      </c>
      <c r="Z376" s="56" t="s">
        <v>1379</v>
      </c>
      <c r="AA376" s="56" t="s">
        <v>119</v>
      </c>
      <c r="AB376" s="56" t="s">
        <v>1380</v>
      </c>
      <c r="AC376" s="56" t="s">
        <v>187</v>
      </c>
      <c r="AD376"/>
      <c r="AE376" s="56" t="s">
        <v>1381</v>
      </c>
      <c r="AF376" s="56" t="s">
        <v>1382</v>
      </c>
      <c r="AG376" s="56" t="s">
        <v>123</v>
      </c>
      <c r="AH376" s="56" t="s">
        <v>1383</v>
      </c>
      <c r="AI376" s="56" t="s">
        <v>81</v>
      </c>
      <c r="AJ376" s="56" t="s">
        <v>79</v>
      </c>
      <c r="AK376" s="56" t="s">
        <v>109</v>
      </c>
      <c r="AL376" s="56" t="s">
        <v>110</v>
      </c>
      <c r="AM376"/>
      <c r="AN376" s="56" t="s">
        <v>75</v>
      </c>
      <c r="AO376" s="56" t="s">
        <v>2</v>
      </c>
      <c r="AP376" s="60">
        <v>191.84</v>
      </c>
      <c r="AQ376" s="60">
        <v>0</v>
      </c>
      <c r="AR376" s="58">
        <v>1</v>
      </c>
      <c r="AS376" s="58">
        <v>0</v>
      </c>
      <c r="AT376" s="60">
        <v>14028.24</v>
      </c>
      <c r="AU376" s="60">
        <v>7129.2</v>
      </c>
      <c r="AV376" s="60">
        <v>140.56</v>
      </c>
      <c r="AW376" s="60">
        <v>23510.66</v>
      </c>
      <c r="AX376" s="60">
        <v>7550.76</v>
      </c>
      <c r="AY376" s="60">
        <v>8392.61</v>
      </c>
      <c r="AZ376" s="60">
        <v>85607.39</v>
      </c>
      <c r="BA376" s="60">
        <v>14028.9</v>
      </c>
      <c r="BB376" s="60">
        <v>16090.36</v>
      </c>
      <c r="BC376" s="60">
        <v>16329.53</v>
      </c>
      <c r="BD376" s="60">
        <v>102888.98</v>
      </c>
      <c r="BE376" s="60">
        <v>25105.85</v>
      </c>
      <c r="BF376" s="60">
        <v>8989.02</v>
      </c>
      <c r="BG376" s="60">
        <v>14028.24</v>
      </c>
      <c r="BH376" s="60">
        <v>7129.2</v>
      </c>
      <c r="BI376" s="60">
        <v>329651.5</v>
      </c>
      <c r="BJ376" s="61">
        <v>595</v>
      </c>
      <c r="BK376" s="2" t="s">
        <v>2512</v>
      </c>
    </row>
    <row r="377" spans="1:63" s="1" customFormat="1" ht="15" x14ac:dyDescent="0.25">
      <c r="A377" s="56" t="s">
        <v>127</v>
      </c>
      <c r="B377" s="56" t="s">
        <v>104</v>
      </c>
      <c r="C377" s="56" t="s">
        <v>128</v>
      </c>
      <c r="D377"/>
      <c r="E377"/>
      <c r="F377"/>
      <c r="G377" s="56" t="s">
        <v>129</v>
      </c>
      <c r="H377" s="56" t="s">
        <v>130</v>
      </c>
      <c r="I377" s="56" t="s">
        <v>757</v>
      </c>
      <c r="J377"/>
      <c r="K377" s="56" t="s">
        <v>70</v>
      </c>
      <c r="L377" s="56" t="s">
        <v>131</v>
      </c>
      <c r="M377"/>
      <c r="N377"/>
      <c r="O377" s="56" t="s">
        <v>132</v>
      </c>
      <c r="P377"/>
      <c r="Q377" s="56" t="s">
        <v>759</v>
      </c>
      <c r="R377"/>
      <c r="S377"/>
      <c r="T377" s="56" t="s">
        <v>2527</v>
      </c>
      <c r="U377" s="56" t="s">
        <v>2527</v>
      </c>
      <c r="V377" s="56" t="s">
        <v>2530</v>
      </c>
      <c r="W377" s="58">
        <v>53217</v>
      </c>
      <c r="X377" s="59" t="s">
        <v>2531</v>
      </c>
      <c r="Y377" s="56" t="s">
        <v>1100</v>
      </c>
      <c r="Z377" s="56" t="s">
        <v>1101</v>
      </c>
      <c r="AA377" s="56" t="s">
        <v>76</v>
      </c>
      <c r="AB377" s="56" t="s">
        <v>102</v>
      </c>
      <c r="AC377" s="56" t="s">
        <v>103</v>
      </c>
      <c r="AD377"/>
      <c r="AE377" s="56" t="s">
        <v>1102</v>
      </c>
      <c r="AF377" s="56" t="s">
        <v>1103</v>
      </c>
      <c r="AG377" s="56" t="s">
        <v>73</v>
      </c>
      <c r="AH377" s="56" t="s">
        <v>1104</v>
      </c>
      <c r="AI377" s="56" t="s">
        <v>74</v>
      </c>
      <c r="AJ377" s="56" t="s">
        <v>79</v>
      </c>
      <c r="AK377" s="56" t="s">
        <v>1105</v>
      </c>
      <c r="AL377" s="56" t="s">
        <v>1105</v>
      </c>
      <c r="AM377"/>
      <c r="AN377" s="56" t="s">
        <v>75</v>
      </c>
      <c r="AO377" s="56" t="s">
        <v>3</v>
      </c>
      <c r="AP377" s="60">
        <v>24.4</v>
      </c>
      <c r="AQ377" s="60">
        <v>0</v>
      </c>
      <c r="AR377" s="58">
        <v>1</v>
      </c>
      <c r="AS377" s="58">
        <v>0</v>
      </c>
      <c r="AT377" s="60">
        <v>14028.24</v>
      </c>
      <c r="AU377" s="60">
        <v>7129.2</v>
      </c>
      <c r="AV377" s="60">
        <v>24.4</v>
      </c>
      <c r="AW377" s="60">
        <v>23510.66</v>
      </c>
      <c r="AX377" s="60">
        <v>7550.76</v>
      </c>
      <c r="AY377" s="60">
        <v>8392.61</v>
      </c>
      <c r="AZ377" s="60">
        <v>85607.39</v>
      </c>
      <c r="BA377" s="60">
        <v>14028.9</v>
      </c>
      <c r="BB377" s="60">
        <v>16090.36</v>
      </c>
      <c r="BC377" s="60">
        <v>16329.53</v>
      </c>
      <c r="BD377" s="60">
        <v>102888.98</v>
      </c>
      <c r="BE377" s="60">
        <v>25105.85</v>
      </c>
      <c r="BF377" s="60">
        <v>8989.02</v>
      </c>
      <c r="BG377" s="60">
        <v>14028.24</v>
      </c>
      <c r="BH377" s="60">
        <v>7129.2</v>
      </c>
      <c r="BI377" s="60">
        <v>329651.5</v>
      </c>
      <c r="BJ377" s="61">
        <v>595</v>
      </c>
      <c r="BK377" s="2" t="s">
        <v>2512</v>
      </c>
    </row>
    <row r="378" spans="1:63" s="1" customFormat="1" ht="15" x14ac:dyDescent="0.25">
      <c r="A378" s="56" t="s">
        <v>127</v>
      </c>
      <c r="B378" s="56" t="s">
        <v>104</v>
      </c>
      <c r="C378" s="56" t="s">
        <v>128</v>
      </c>
      <c r="D378"/>
      <c r="E378"/>
      <c r="F378"/>
      <c r="G378" s="56" t="s">
        <v>129</v>
      </c>
      <c r="H378" s="56" t="s">
        <v>130</v>
      </c>
      <c r="I378" s="56" t="s">
        <v>757</v>
      </c>
      <c r="J378"/>
      <c r="K378" s="56" t="s">
        <v>70</v>
      </c>
      <c r="L378" s="56" t="s">
        <v>131</v>
      </c>
      <c r="M378"/>
      <c r="N378"/>
      <c r="O378" s="56" t="s">
        <v>132</v>
      </c>
      <c r="P378"/>
      <c r="Q378" s="56" t="s">
        <v>759</v>
      </c>
      <c r="R378"/>
      <c r="S378"/>
      <c r="T378" s="56" t="s">
        <v>2527</v>
      </c>
      <c r="U378" s="56" t="s">
        <v>2522</v>
      </c>
      <c r="V378" s="56" t="s">
        <v>766</v>
      </c>
      <c r="W378" s="58">
        <v>51148</v>
      </c>
      <c r="X378" s="59" t="s">
        <v>2532</v>
      </c>
      <c r="Y378" s="56" t="s">
        <v>767</v>
      </c>
      <c r="Z378" s="56" t="s">
        <v>768</v>
      </c>
      <c r="AA378" s="56" t="s">
        <v>769</v>
      </c>
      <c r="AB378" s="56" t="s">
        <v>770</v>
      </c>
      <c r="AC378" s="56" t="s">
        <v>138</v>
      </c>
      <c r="AD378"/>
      <c r="AE378" s="56" t="s">
        <v>771</v>
      </c>
      <c r="AF378" s="56" t="s">
        <v>114</v>
      </c>
      <c r="AG378" s="56" t="s">
        <v>115</v>
      </c>
      <c r="AH378" s="56" t="s">
        <v>772</v>
      </c>
      <c r="AI378" s="56" t="s">
        <v>74</v>
      </c>
      <c r="AJ378" s="56" t="s">
        <v>79</v>
      </c>
      <c r="AK378" s="56" t="s">
        <v>109</v>
      </c>
      <c r="AL378" s="56" t="s">
        <v>110</v>
      </c>
      <c r="AM378"/>
      <c r="AN378" s="56" t="s">
        <v>75</v>
      </c>
      <c r="AO378" s="56" t="s">
        <v>3</v>
      </c>
      <c r="AP378" s="60">
        <v>545.9</v>
      </c>
      <c r="AQ378" s="60">
        <v>0</v>
      </c>
      <c r="AR378" s="58">
        <v>1</v>
      </c>
      <c r="AS378" s="58">
        <v>0</v>
      </c>
      <c r="AT378" s="60">
        <v>14028.24</v>
      </c>
      <c r="AU378" s="60">
        <v>7129.2</v>
      </c>
      <c r="AV378" s="60">
        <v>545.9</v>
      </c>
      <c r="AW378" s="60">
        <v>23510.66</v>
      </c>
      <c r="AX378" s="60">
        <v>7550.76</v>
      </c>
      <c r="AY378" s="60">
        <v>8392.61</v>
      </c>
      <c r="AZ378" s="60">
        <v>85607.39</v>
      </c>
      <c r="BA378" s="60">
        <v>14028.9</v>
      </c>
      <c r="BB378" s="60">
        <v>16090.36</v>
      </c>
      <c r="BC378" s="60">
        <v>16329.53</v>
      </c>
      <c r="BD378" s="60">
        <v>102888.98</v>
      </c>
      <c r="BE378" s="60">
        <v>25105.85</v>
      </c>
      <c r="BF378" s="60">
        <v>8989.02</v>
      </c>
      <c r="BG378" s="60">
        <v>14028.24</v>
      </c>
      <c r="BH378" s="60">
        <v>7129.2</v>
      </c>
      <c r="BI378" s="60">
        <v>329651.5</v>
      </c>
      <c r="BJ378" s="61">
        <v>595</v>
      </c>
      <c r="BK378" s="2" t="s">
        <v>2512</v>
      </c>
    </row>
    <row r="379" spans="1:63" s="1" customFormat="1" ht="15" x14ac:dyDescent="0.25">
      <c r="A379" s="56" t="s">
        <v>127</v>
      </c>
      <c r="B379" s="56" t="s">
        <v>104</v>
      </c>
      <c r="C379" s="56" t="s">
        <v>128</v>
      </c>
      <c r="D379"/>
      <c r="E379"/>
      <c r="F379"/>
      <c r="G379" s="56" t="s">
        <v>129</v>
      </c>
      <c r="H379" s="56" t="s">
        <v>130</v>
      </c>
      <c r="I379" s="56" t="s">
        <v>757</v>
      </c>
      <c r="J379"/>
      <c r="K379" s="56" t="s">
        <v>70</v>
      </c>
      <c r="L379" s="56" t="s">
        <v>131</v>
      </c>
      <c r="M379"/>
      <c r="N379"/>
      <c r="O379" s="56" t="s">
        <v>132</v>
      </c>
      <c r="P379"/>
      <c r="Q379" s="56" t="s">
        <v>759</v>
      </c>
      <c r="R379"/>
      <c r="S379"/>
      <c r="T379" s="56" t="s">
        <v>2533</v>
      </c>
      <c r="U379" s="56" t="s">
        <v>2534</v>
      </c>
      <c r="V379" s="56" t="s">
        <v>2535</v>
      </c>
      <c r="W379" s="58">
        <v>24616</v>
      </c>
      <c r="X379" s="59" t="s">
        <v>2536</v>
      </c>
      <c r="Y379" s="56" t="s">
        <v>2537</v>
      </c>
      <c r="Z379" s="56" t="s">
        <v>2538</v>
      </c>
      <c r="AA379" s="56" t="s">
        <v>105</v>
      </c>
      <c r="AB379" s="56" t="s">
        <v>106</v>
      </c>
      <c r="AC379" s="56" t="s">
        <v>107</v>
      </c>
      <c r="AD379"/>
      <c r="AE379" s="56" t="s">
        <v>2539</v>
      </c>
      <c r="AF379" s="56" t="s">
        <v>114</v>
      </c>
      <c r="AG379" s="56" t="s">
        <v>115</v>
      </c>
      <c r="AH379" s="56" t="s">
        <v>2540</v>
      </c>
      <c r="AI379" s="56" t="s">
        <v>74</v>
      </c>
      <c r="AJ379" s="56" t="s">
        <v>108</v>
      </c>
      <c r="AK379" s="56" t="s">
        <v>109</v>
      </c>
      <c r="AL379" s="56" t="s">
        <v>110</v>
      </c>
      <c r="AM379"/>
      <c r="AN379" s="56" t="s">
        <v>75</v>
      </c>
      <c r="AO379" s="56" t="s">
        <v>3</v>
      </c>
      <c r="AP379" s="60">
        <v>166.72</v>
      </c>
      <c r="AQ379" s="60">
        <v>0</v>
      </c>
      <c r="AR379" s="58">
        <v>1</v>
      </c>
      <c r="AS379" s="58">
        <v>0</v>
      </c>
      <c r="AT379" s="60">
        <v>14028.24</v>
      </c>
      <c r="AU379" s="60">
        <v>7129.2</v>
      </c>
      <c r="AV379" s="60">
        <v>166.72</v>
      </c>
      <c r="AW379" s="60">
        <v>23510.66</v>
      </c>
      <c r="AX379" s="60">
        <v>7550.76</v>
      </c>
      <c r="AY379" s="60">
        <v>8392.61</v>
      </c>
      <c r="AZ379" s="60">
        <v>85607.39</v>
      </c>
      <c r="BA379" s="60">
        <v>14028.9</v>
      </c>
      <c r="BB379" s="60">
        <v>16090.36</v>
      </c>
      <c r="BC379" s="60">
        <v>16329.53</v>
      </c>
      <c r="BD379" s="60">
        <v>102888.98</v>
      </c>
      <c r="BE379" s="60">
        <v>25105.85</v>
      </c>
      <c r="BF379" s="60">
        <v>8989.02</v>
      </c>
      <c r="BG379" s="60">
        <v>14028.24</v>
      </c>
      <c r="BH379" s="60">
        <v>7129.2</v>
      </c>
      <c r="BI379" s="60">
        <v>329651.5</v>
      </c>
      <c r="BJ379" s="61">
        <v>595</v>
      </c>
      <c r="BK379" s="2" t="s">
        <v>2512</v>
      </c>
    </row>
    <row r="380" spans="1:63" s="1" customFormat="1" ht="15" x14ac:dyDescent="0.25">
      <c r="A380" s="56" t="s">
        <v>127</v>
      </c>
      <c r="B380" s="56" t="s">
        <v>104</v>
      </c>
      <c r="C380" s="56" t="s">
        <v>128</v>
      </c>
      <c r="D380"/>
      <c r="E380"/>
      <c r="F380"/>
      <c r="G380" s="56" t="s">
        <v>129</v>
      </c>
      <c r="H380" s="56" t="s">
        <v>130</v>
      </c>
      <c r="I380" s="56" t="s">
        <v>757</v>
      </c>
      <c r="J380"/>
      <c r="K380" s="56" t="s">
        <v>70</v>
      </c>
      <c r="L380" s="56" t="s">
        <v>131</v>
      </c>
      <c r="M380"/>
      <c r="N380"/>
      <c r="O380" s="56" t="s">
        <v>132</v>
      </c>
      <c r="P380"/>
      <c r="Q380" s="56" t="s">
        <v>758</v>
      </c>
      <c r="R380"/>
      <c r="S380"/>
      <c r="T380" s="56" t="s">
        <v>2533</v>
      </c>
      <c r="U380" s="56" t="s">
        <v>2522</v>
      </c>
      <c r="V380" s="56" t="s">
        <v>2541</v>
      </c>
      <c r="W380" s="58">
        <v>26065</v>
      </c>
      <c r="X380" s="59" t="s">
        <v>2542</v>
      </c>
      <c r="Y380" s="56" t="s">
        <v>2543</v>
      </c>
      <c r="Z380" s="56" t="s">
        <v>2544</v>
      </c>
      <c r="AA380" s="56" t="s">
        <v>160</v>
      </c>
      <c r="AB380" s="56" t="s">
        <v>804</v>
      </c>
      <c r="AC380" s="56" t="s">
        <v>186</v>
      </c>
      <c r="AD380"/>
      <c r="AE380" s="56" t="s">
        <v>2545</v>
      </c>
      <c r="AF380" s="56" t="s">
        <v>2546</v>
      </c>
      <c r="AG380" s="56" t="s">
        <v>135</v>
      </c>
      <c r="AH380" s="56" t="s">
        <v>2547</v>
      </c>
      <c r="AI380" s="56" t="s">
        <v>81</v>
      </c>
      <c r="AJ380" s="56" t="s">
        <v>79</v>
      </c>
      <c r="AK380" s="56" t="s">
        <v>2548</v>
      </c>
      <c r="AL380" s="56" t="s">
        <v>2548</v>
      </c>
      <c r="AM380"/>
      <c r="AN380" s="56" t="s">
        <v>75</v>
      </c>
      <c r="AO380" s="56" t="s">
        <v>2</v>
      </c>
      <c r="AP380" s="60">
        <v>143.54</v>
      </c>
      <c r="AQ380" s="60">
        <v>0</v>
      </c>
      <c r="AR380" s="58">
        <v>1</v>
      </c>
      <c r="AS380" s="58">
        <v>0</v>
      </c>
      <c r="AT380" s="60">
        <v>14028.24</v>
      </c>
      <c r="AU380" s="60">
        <v>7129.2</v>
      </c>
      <c r="AV380" s="60">
        <v>105</v>
      </c>
      <c r="AW380" s="60">
        <v>23510.66</v>
      </c>
      <c r="AX380" s="60">
        <v>7550.76</v>
      </c>
      <c r="AY380" s="60">
        <v>8392.61</v>
      </c>
      <c r="AZ380" s="60">
        <v>85607.39</v>
      </c>
      <c r="BA380" s="60">
        <v>14028.9</v>
      </c>
      <c r="BB380" s="60">
        <v>16090.36</v>
      </c>
      <c r="BC380" s="60">
        <v>16329.53</v>
      </c>
      <c r="BD380" s="60">
        <v>102888.98</v>
      </c>
      <c r="BE380" s="60">
        <v>25105.85</v>
      </c>
      <c r="BF380" s="60">
        <v>8989.02</v>
      </c>
      <c r="BG380" s="60">
        <v>14028.24</v>
      </c>
      <c r="BH380" s="60">
        <v>7129.2</v>
      </c>
      <c r="BI380" s="60">
        <v>329651.5</v>
      </c>
      <c r="BJ380" s="61">
        <v>595</v>
      </c>
      <c r="BK380" s="2" t="s">
        <v>2512</v>
      </c>
    </row>
    <row r="381" spans="1:63" s="1" customFormat="1" ht="15" x14ac:dyDescent="0.25">
      <c r="A381" s="56" t="s">
        <v>127</v>
      </c>
      <c r="B381" s="56" t="s">
        <v>104</v>
      </c>
      <c r="C381" s="56" t="s">
        <v>128</v>
      </c>
      <c r="D381"/>
      <c r="E381"/>
      <c r="F381"/>
      <c r="G381" s="56" t="s">
        <v>129</v>
      </c>
      <c r="H381" s="56" t="s">
        <v>130</v>
      </c>
      <c r="I381" s="56" t="s">
        <v>757</v>
      </c>
      <c r="J381"/>
      <c r="K381" s="56" t="s">
        <v>70</v>
      </c>
      <c r="L381" s="56" t="s">
        <v>131</v>
      </c>
      <c r="M381"/>
      <c r="N381"/>
      <c r="O381" s="56" t="s">
        <v>132</v>
      </c>
      <c r="P381"/>
      <c r="Q381" s="56" t="s">
        <v>759</v>
      </c>
      <c r="R381"/>
      <c r="S381"/>
      <c r="T381" s="56" t="s">
        <v>2533</v>
      </c>
      <c r="U381" s="56" t="s">
        <v>2527</v>
      </c>
      <c r="V381" s="56" t="s">
        <v>2549</v>
      </c>
      <c r="W381" s="58">
        <v>27246</v>
      </c>
      <c r="X381" s="59" t="s">
        <v>2550</v>
      </c>
      <c r="Y381" s="56" t="s">
        <v>1100</v>
      </c>
      <c r="Z381" s="56" t="s">
        <v>1101</v>
      </c>
      <c r="AA381" s="56" t="s">
        <v>76</v>
      </c>
      <c r="AB381" s="56" t="s">
        <v>102</v>
      </c>
      <c r="AC381" s="56" t="s">
        <v>103</v>
      </c>
      <c r="AD381"/>
      <c r="AE381" s="56" t="s">
        <v>1102</v>
      </c>
      <c r="AF381" s="56" t="s">
        <v>1103</v>
      </c>
      <c r="AG381" s="56" t="s">
        <v>73</v>
      </c>
      <c r="AH381" s="56" t="s">
        <v>1104</v>
      </c>
      <c r="AI381" s="56" t="s">
        <v>74</v>
      </c>
      <c r="AJ381" s="56" t="s">
        <v>79</v>
      </c>
      <c r="AK381" s="56" t="s">
        <v>1105</v>
      </c>
      <c r="AL381" s="56" t="s">
        <v>1105</v>
      </c>
      <c r="AM381"/>
      <c r="AN381" s="56" t="s">
        <v>75</v>
      </c>
      <c r="AO381" s="56" t="s">
        <v>3</v>
      </c>
      <c r="AP381" s="60">
        <v>240.44</v>
      </c>
      <c r="AQ381" s="60">
        <v>0</v>
      </c>
      <c r="AR381" s="58">
        <v>1</v>
      </c>
      <c r="AS381" s="58">
        <v>0</v>
      </c>
      <c r="AT381" s="60">
        <v>14028.24</v>
      </c>
      <c r="AU381" s="60">
        <v>7129.2</v>
      </c>
      <c r="AV381" s="60">
        <v>240.44</v>
      </c>
      <c r="AW381" s="60">
        <v>23510.66</v>
      </c>
      <c r="AX381" s="60">
        <v>7550.76</v>
      </c>
      <c r="AY381" s="60">
        <v>8392.61</v>
      </c>
      <c r="AZ381" s="60">
        <v>85607.39</v>
      </c>
      <c r="BA381" s="60">
        <v>14028.9</v>
      </c>
      <c r="BB381" s="60">
        <v>16090.36</v>
      </c>
      <c r="BC381" s="60">
        <v>16329.53</v>
      </c>
      <c r="BD381" s="60">
        <v>102888.98</v>
      </c>
      <c r="BE381" s="60">
        <v>25105.85</v>
      </c>
      <c r="BF381" s="60">
        <v>8989.02</v>
      </c>
      <c r="BG381" s="60">
        <v>14028.24</v>
      </c>
      <c r="BH381" s="60">
        <v>7129.2</v>
      </c>
      <c r="BI381" s="60">
        <v>329651.5</v>
      </c>
      <c r="BJ381" s="61">
        <v>595</v>
      </c>
      <c r="BK381" s="2" t="s">
        <v>2512</v>
      </c>
    </row>
    <row r="382" spans="1:63" s="1" customFormat="1" ht="15" x14ac:dyDescent="0.25">
      <c r="A382" s="56" t="s">
        <v>127</v>
      </c>
      <c r="B382" s="56" t="s">
        <v>104</v>
      </c>
      <c r="C382" s="56" t="s">
        <v>128</v>
      </c>
      <c r="D382"/>
      <c r="E382"/>
      <c r="F382"/>
      <c r="G382" s="56" t="s">
        <v>129</v>
      </c>
      <c r="H382" s="56" t="s">
        <v>130</v>
      </c>
      <c r="I382" s="56" t="s">
        <v>757</v>
      </c>
      <c r="J382"/>
      <c r="K382" s="56" t="s">
        <v>70</v>
      </c>
      <c r="L382" s="56" t="s">
        <v>131</v>
      </c>
      <c r="M382"/>
      <c r="N382"/>
      <c r="O382" s="56" t="s">
        <v>132</v>
      </c>
      <c r="P382"/>
      <c r="Q382" s="56" t="s">
        <v>759</v>
      </c>
      <c r="R382"/>
      <c r="S382"/>
      <c r="T382" s="56" t="s">
        <v>2551</v>
      </c>
      <c r="U382" s="56" t="s">
        <v>2551</v>
      </c>
      <c r="V382" s="56" t="s">
        <v>2552</v>
      </c>
      <c r="W382" s="58">
        <v>53020</v>
      </c>
      <c r="X382" s="59" t="s">
        <v>2553</v>
      </c>
      <c r="Y382" s="56" t="s">
        <v>1028</v>
      </c>
      <c r="Z382" s="56" t="s">
        <v>1029</v>
      </c>
      <c r="AA382" s="56" t="s">
        <v>94</v>
      </c>
      <c r="AB382" s="56" t="s">
        <v>1030</v>
      </c>
      <c r="AC382" s="56" t="s">
        <v>95</v>
      </c>
      <c r="AD382"/>
      <c r="AE382" s="56" t="s">
        <v>1031</v>
      </c>
      <c r="AF382" s="56" t="s">
        <v>1032</v>
      </c>
      <c r="AG382" s="56" t="s">
        <v>115</v>
      </c>
      <c r="AH382" s="56" t="s">
        <v>1033</v>
      </c>
      <c r="AI382" s="56" t="s">
        <v>74</v>
      </c>
      <c r="AJ382" s="56" t="s">
        <v>97</v>
      </c>
      <c r="AK382" s="56" t="s">
        <v>109</v>
      </c>
      <c r="AL382" s="56" t="s">
        <v>110</v>
      </c>
      <c r="AM382"/>
      <c r="AN382" s="56" t="s">
        <v>75</v>
      </c>
      <c r="AO382" s="56" t="s">
        <v>3</v>
      </c>
      <c r="AP382" s="60">
        <v>64.3</v>
      </c>
      <c r="AQ382" s="60">
        <v>0</v>
      </c>
      <c r="AR382" s="58">
        <v>1</v>
      </c>
      <c r="AS382" s="58">
        <v>0</v>
      </c>
      <c r="AT382" s="60">
        <v>14028.24</v>
      </c>
      <c r="AU382" s="60">
        <v>7129.2</v>
      </c>
      <c r="AV382" s="60">
        <v>64.3</v>
      </c>
      <c r="AW382" s="60">
        <v>23510.66</v>
      </c>
      <c r="AX382" s="60">
        <v>7550.76</v>
      </c>
      <c r="AY382" s="60">
        <v>8392.61</v>
      </c>
      <c r="AZ382" s="60">
        <v>85607.39</v>
      </c>
      <c r="BA382" s="60">
        <v>14028.9</v>
      </c>
      <c r="BB382" s="60">
        <v>16090.36</v>
      </c>
      <c r="BC382" s="60">
        <v>16329.53</v>
      </c>
      <c r="BD382" s="60">
        <v>102888.98</v>
      </c>
      <c r="BE382" s="60">
        <v>25105.85</v>
      </c>
      <c r="BF382" s="60">
        <v>8989.02</v>
      </c>
      <c r="BG382" s="60">
        <v>14028.24</v>
      </c>
      <c r="BH382" s="60">
        <v>7129.2</v>
      </c>
      <c r="BI382" s="60">
        <v>329651.5</v>
      </c>
      <c r="BJ382" s="61">
        <v>595</v>
      </c>
      <c r="BK382" s="2" t="s">
        <v>2512</v>
      </c>
    </row>
    <row r="383" spans="1:63" s="1" customFormat="1" ht="15" x14ac:dyDescent="0.25">
      <c r="A383" s="56" t="s">
        <v>127</v>
      </c>
      <c r="B383" s="56" t="s">
        <v>104</v>
      </c>
      <c r="C383" s="56" t="s">
        <v>128</v>
      </c>
      <c r="D383"/>
      <c r="E383"/>
      <c r="F383"/>
      <c r="G383" s="56" t="s">
        <v>129</v>
      </c>
      <c r="H383" s="56" t="s">
        <v>130</v>
      </c>
      <c r="I383" s="56" t="s">
        <v>757</v>
      </c>
      <c r="J383"/>
      <c r="K383" s="56" t="s">
        <v>70</v>
      </c>
      <c r="L383" s="56" t="s">
        <v>131</v>
      </c>
      <c r="M383"/>
      <c r="N383"/>
      <c r="O383" s="56" t="s">
        <v>132</v>
      </c>
      <c r="P383"/>
      <c r="Q383" s="56" t="s">
        <v>759</v>
      </c>
      <c r="R383"/>
      <c r="S383"/>
      <c r="T383" s="56" t="s">
        <v>2551</v>
      </c>
      <c r="U383" s="56" t="s">
        <v>2554</v>
      </c>
      <c r="V383" s="56" t="s">
        <v>2555</v>
      </c>
      <c r="W383" s="58">
        <v>52724</v>
      </c>
      <c r="X383" s="59" t="s">
        <v>2556</v>
      </c>
      <c r="Y383" s="56" t="s">
        <v>2290</v>
      </c>
      <c r="Z383" s="56" t="s">
        <v>2291</v>
      </c>
      <c r="AA383" s="56" t="s">
        <v>98</v>
      </c>
      <c r="AB383" s="56" t="s">
        <v>99</v>
      </c>
      <c r="AC383" s="56" t="s">
        <v>100</v>
      </c>
      <c r="AD383"/>
      <c r="AE383" s="56" t="s">
        <v>805</v>
      </c>
      <c r="AF383" s="56" t="s">
        <v>72</v>
      </c>
      <c r="AG383" s="56" t="s">
        <v>73</v>
      </c>
      <c r="AH383" s="56" t="s">
        <v>806</v>
      </c>
      <c r="AI383" s="56" t="s">
        <v>74</v>
      </c>
      <c r="AJ383" s="56" t="s">
        <v>98</v>
      </c>
      <c r="AK383" s="56" t="s">
        <v>2292</v>
      </c>
      <c r="AL383" s="56" t="s">
        <v>2293</v>
      </c>
      <c r="AM383"/>
      <c r="AN383" s="56" t="s">
        <v>75</v>
      </c>
      <c r="AO383" s="56" t="s">
        <v>3</v>
      </c>
      <c r="AP383" s="60">
        <v>772.49</v>
      </c>
      <c r="AQ383" s="60">
        <v>0</v>
      </c>
      <c r="AR383" s="58">
        <v>1</v>
      </c>
      <c r="AS383" s="58">
        <v>0</v>
      </c>
      <c r="AT383" s="60">
        <v>14028.24</v>
      </c>
      <c r="AU383" s="60">
        <v>7129.2</v>
      </c>
      <c r="AV383" s="60">
        <v>772.49</v>
      </c>
      <c r="AW383" s="60">
        <v>23510.66</v>
      </c>
      <c r="AX383" s="60">
        <v>7550.76</v>
      </c>
      <c r="AY383" s="60">
        <v>8392.61</v>
      </c>
      <c r="AZ383" s="60">
        <v>85607.39</v>
      </c>
      <c r="BA383" s="60">
        <v>14028.9</v>
      </c>
      <c r="BB383" s="60">
        <v>16090.36</v>
      </c>
      <c r="BC383" s="60">
        <v>16329.53</v>
      </c>
      <c r="BD383" s="60">
        <v>102888.98</v>
      </c>
      <c r="BE383" s="60">
        <v>25105.85</v>
      </c>
      <c r="BF383" s="60">
        <v>8989.02</v>
      </c>
      <c r="BG383" s="60">
        <v>14028.24</v>
      </c>
      <c r="BH383" s="60">
        <v>7129.2</v>
      </c>
      <c r="BI383" s="60">
        <v>329651.5</v>
      </c>
      <c r="BJ383" s="61">
        <v>595</v>
      </c>
      <c r="BK383" s="2" t="s">
        <v>2512</v>
      </c>
    </row>
    <row r="384" spans="1:63" s="1" customFormat="1" ht="15" x14ac:dyDescent="0.25">
      <c r="A384" s="56" t="s">
        <v>127</v>
      </c>
      <c r="B384" s="56" t="s">
        <v>104</v>
      </c>
      <c r="C384" s="56" t="s">
        <v>128</v>
      </c>
      <c r="D384"/>
      <c r="E384"/>
      <c r="F384"/>
      <c r="G384" s="56" t="s">
        <v>129</v>
      </c>
      <c r="H384" s="56" t="s">
        <v>130</v>
      </c>
      <c r="I384" s="56" t="s">
        <v>757</v>
      </c>
      <c r="J384"/>
      <c r="K384" s="56" t="s">
        <v>70</v>
      </c>
      <c r="L384" s="56" t="s">
        <v>131</v>
      </c>
      <c r="M384"/>
      <c r="N384"/>
      <c r="O384" s="56" t="s">
        <v>132</v>
      </c>
      <c r="P384"/>
      <c r="Q384" s="56" t="s">
        <v>759</v>
      </c>
      <c r="R384"/>
      <c r="S384"/>
      <c r="T384" s="56" t="s">
        <v>2551</v>
      </c>
      <c r="U384" s="56" t="s">
        <v>2551</v>
      </c>
      <c r="V384" s="56" t="s">
        <v>2557</v>
      </c>
      <c r="W384" s="58">
        <v>43711</v>
      </c>
      <c r="X384" s="59" t="s">
        <v>2558</v>
      </c>
      <c r="Y384" s="56" t="s">
        <v>2559</v>
      </c>
      <c r="Z384" s="56" t="s">
        <v>2560</v>
      </c>
      <c r="AA384" s="56" t="s">
        <v>98</v>
      </c>
      <c r="AB384" s="56" t="s">
        <v>99</v>
      </c>
      <c r="AC384" s="56" t="s">
        <v>100</v>
      </c>
      <c r="AD384"/>
      <c r="AE384" s="56" t="s">
        <v>2561</v>
      </c>
      <c r="AF384" s="56" t="s">
        <v>96</v>
      </c>
      <c r="AG384" s="56" t="s">
        <v>73</v>
      </c>
      <c r="AH384" s="56" t="s">
        <v>2562</v>
      </c>
      <c r="AI384" s="56" t="s">
        <v>74</v>
      </c>
      <c r="AJ384" s="56" t="s">
        <v>98</v>
      </c>
      <c r="AK384" s="56" t="s">
        <v>2563</v>
      </c>
      <c r="AL384" s="56" t="s">
        <v>2563</v>
      </c>
      <c r="AM384"/>
      <c r="AN384" s="56" t="s">
        <v>75</v>
      </c>
      <c r="AO384" s="56" t="s">
        <v>3</v>
      </c>
      <c r="AP384" s="60">
        <v>253.03</v>
      </c>
      <c r="AQ384" s="60">
        <v>0</v>
      </c>
      <c r="AR384" s="58">
        <v>1</v>
      </c>
      <c r="AS384" s="58">
        <v>0</v>
      </c>
      <c r="AT384" s="60">
        <v>14028.24</v>
      </c>
      <c r="AU384" s="60">
        <v>7129.2</v>
      </c>
      <c r="AV384" s="60">
        <v>253.03</v>
      </c>
      <c r="AW384" s="60">
        <v>23510.66</v>
      </c>
      <c r="AX384" s="60">
        <v>7550.76</v>
      </c>
      <c r="AY384" s="60">
        <v>8392.61</v>
      </c>
      <c r="AZ384" s="60">
        <v>85607.39</v>
      </c>
      <c r="BA384" s="60">
        <v>14028.9</v>
      </c>
      <c r="BB384" s="60">
        <v>16090.36</v>
      </c>
      <c r="BC384" s="60">
        <v>16329.53</v>
      </c>
      <c r="BD384" s="60">
        <v>102888.98</v>
      </c>
      <c r="BE384" s="60">
        <v>25105.85</v>
      </c>
      <c r="BF384" s="60">
        <v>8989.02</v>
      </c>
      <c r="BG384" s="60">
        <v>14028.24</v>
      </c>
      <c r="BH384" s="60">
        <v>7129.2</v>
      </c>
      <c r="BI384" s="60">
        <v>329651.5</v>
      </c>
      <c r="BJ384" s="61">
        <v>595</v>
      </c>
      <c r="BK384" s="2" t="s">
        <v>2512</v>
      </c>
    </row>
    <row r="385" spans="1:63" s="1" customFormat="1" ht="15" x14ac:dyDescent="0.25">
      <c r="A385" s="56" t="s">
        <v>127</v>
      </c>
      <c r="B385" s="56" t="s">
        <v>104</v>
      </c>
      <c r="C385" s="56" t="s">
        <v>128</v>
      </c>
      <c r="D385"/>
      <c r="E385"/>
      <c r="F385"/>
      <c r="G385" s="56" t="s">
        <v>129</v>
      </c>
      <c r="H385" s="56" t="s">
        <v>130</v>
      </c>
      <c r="I385" s="56" t="s">
        <v>757</v>
      </c>
      <c r="J385"/>
      <c r="K385" s="56" t="s">
        <v>70</v>
      </c>
      <c r="L385" s="56" t="s">
        <v>131</v>
      </c>
      <c r="M385"/>
      <c r="N385"/>
      <c r="O385" s="56" t="s">
        <v>132</v>
      </c>
      <c r="P385"/>
      <c r="Q385" s="56" t="s">
        <v>759</v>
      </c>
      <c r="R385"/>
      <c r="S385"/>
      <c r="T385" s="56" t="s">
        <v>2564</v>
      </c>
      <c r="U385" s="56" t="s">
        <v>2551</v>
      </c>
      <c r="V385" s="56" t="s">
        <v>162</v>
      </c>
      <c r="W385" s="58">
        <v>45575</v>
      </c>
      <c r="X385" s="59" t="s">
        <v>2565</v>
      </c>
      <c r="Y385" s="56" t="s">
        <v>163</v>
      </c>
      <c r="Z385" s="56" t="s">
        <v>164</v>
      </c>
      <c r="AA385" s="56" t="s">
        <v>119</v>
      </c>
      <c r="AB385" s="56" t="s">
        <v>165</v>
      </c>
      <c r="AC385" s="56" t="s">
        <v>166</v>
      </c>
      <c r="AD385"/>
      <c r="AE385" s="56" t="s">
        <v>167</v>
      </c>
      <c r="AF385" s="56" t="s">
        <v>114</v>
      </c>
      <c r="AG385" s="56" t="s">
        <v>115</v>
      </c>
      <c r="AH385" s="56" t="s">
        <v>168</v>
      </c>
      <c r="AI385" s="56" t="s">
        <v>74</v>
      </c>
      <c r="AJ385" s="56" t="s">
        <v>79</v>
      </c>
      <c r="AK385" s="56" t="s">
        <v>169</v>
      </c>
      <c r="AL385" s="56" t="s">
        <v>169</v>
      </c>
      <c r="AM385"/>
      <c r="AN385" s="56" t="s">
        <v>75</v>
      </c>
      <c r="AO385" s="56" t="s">
        <v>3</v>
      </c>
      <c r="AP385" s="60">
        <v>14.35</v>
      </c>
      <c r="AQ385" s="60">
        <v>0</v>
      </c>
      <c r="AR385" s="58">
        <v>1</v>
      </c>
      <c r="AS385" s="58">
        <v>0</v>
      </c>
      <c r="AT385" s="60">
        <v>14028.24</v>
      </c>
      <c r="AU385" s="60">
        <v>7129.2</v>
      </c>
      <c r="AV385" s="60">
        <v>14.35</v>
      </c>
      <c r="AW385" s="60">
        <v>23510.66</v>
      </c>
      <c r="AX385" s="60">
        <v>7550.76</v>
      </c>
      <c r="AY385" s="60">
        <v>8392.61</v>
      </c>
      <c r="AZ385" s="60">
        <v>85607.39</v>
      </c>
      <c r="BA385" s="60">
        <v>14028.9</v>
      </c>
      <c r="BB385" s="60">
        <v>16090.36</v>
      </c>
      <c r="BC385" s="60">
        <v>16329.53</v>
      </c>
      <c r="BD385" s="60">
        <v>102888.98</v>
      </c>
      <c r="BE385" s="60">
        <v>25105.85</v>
      </c>
      <c r="BF385" s="60">
        <v>8989.02</v>
      </c>
      <c r="BG385" s="60">
        <v>14028.24</v>
      </c>
      <c r="BH385" s="60">
        <v>7129.2</v>
      </c>
      <c r="BI385" s="60">
        <v>329651.5</v>
      </c>
      <c r="BJ385" s="61">
        <v>595</v>
      </c>
      <c r="BK385" s="2" t="s">
        <v>2512</v>
      </c>
    </row>
    <row r="386" spans="1:63" s="1" customFormat="1" ht="15" x14ac:dyDescent="0.25">
      <c r="A386" s="56" t="s">
        <v>127</v>
      </c>
      <c r="B386" s="56" t="s">
        <v>104</v>
      </c>
      <c r="C386" s="56" t="s">
        <v>128</v>
      </c>
      <c r="D386"/>
      <c r="E386"/>
      <c r="F386"/>
      <c r="G386" s="56" t="s">
        <v>129</v>
      </c>
      <c r="H386" s="56" t="s">
        <v>130</v>
      </c>
      <c r="I386" s="56" t="s">
        <v>757</v>
      </c>
      <c r="J386"/>
      <c r="K386" s="56" t="s">
        <v>70</v>
      </c>
      <c r="L386" s="56" t="s">
        <v>131</v>
      </c>
      <c r="M386"/>
      <c r="N386"/>
      <c r="O386" s="56" t="s">
        <v>132</v>
      </c>
      <c r="P386"/>
      <c r="Q386" s="56" t="s">
        <v>759</v>
      </c>
      <c r="R386"/>
      <c r="S386"/>
      <c r="T386" s="56" t="s">
        <v>2566</v>
      </c>
      <c r="U386" s="56" t="s">
        <v>2564</v>
      </c>
      <c r="V386" s="56" t="s">
        <v>2567</v>
      </c>
      <c r="W386" s="58">
        <v>16421</v>
      </c>
      <c r="X386" s="59" t="s">
        <v>2568</v>
      </c>
      <c r="Y386" s="56" t="s">
        <v>2569</v>
      </c>
      <c r="Z386" s="56" t="s">
        <v>2570</v>
      </c>
      <c r="AA386" s="56" t="s">
        <v>105</v>
      </c>
      <c r="AB386" s="56" t="s">
        <v>106</v>
      </c>
      <c r="AC386" s="56" t="s">
        <v>107</v>
      </c>
      <c r="AD386"/>
      <c r="AE386" s="56" t="s">
        <v>2571</v>
      </c>
      <c r="AF386" s="56" t="s">
        <v>114</v>
      </c>
      <c r="AG386" s="56" t="s">
        <v>115</v>
      </c>
      <c r="AH386" s="56" t="s">
        <v>2572</v>
      </c>
      <c r="AI386" s="56" t="s">
        <v>74</v>
      </c>
      <c r="AJ386" s="56" t="s">
        <v>108</v>
      </c>
      <c r="AK386" s="56" t="s">
        <v>2573</v>
      </c>
      <c r="AL386" s="56" t="s">
        <v>2573</v>
      </c>
      <c r="AM386"/>
      <c r="AN386" s="56" t="s">
        <v>75</v>
      </c>
      <c r="AO386" s="56" t="s">
        <v>3</v>
      </c>
      <c r="AP386" s="60">
        <v>99.16</v>
      </c>
      <c r="AQ386" s="60">
        <v>0</v>
      </c>
      <c r="AR386" s="58">
        <v>1</v>
      </c>
      <c r="AS386" s="58">
        <v>0</v>
      </c>
      <c r="AT386" s="60">
        <v>14028.24</v>
      </c>
      <c r="AU386" s="60">
        <v>7129.2</v>
      </c>
      <c r="AV386" s="60">
        <v>99.16</v>
      </c>
      <c r="AW386" s="60">
        <v>23510.66</v>
      </c>
      <c r="AX386" s="60">
        <v>7550.76</v>
      </c>
      <c r="AY386" s="60">
        <v>8392.61</v>
      </c>
      <c r="AZ386" s="60">
        <v>85607.39</v>
      </c>
      <c r="BA386" s="60">
        <v>14028.9</v>
      </c>
      <c r="BB386" s="60">
        <v>16090.36</v>
      </c>
      <c r="BC386" s="60">
        <v>16329.53</v>
      </c>
      <c r="BD386" s="60">
        <v>102888.98</v>
      </c>
      <c r="BE386" s="60">
        <v>25105.85</v>
      </c>
      <c r="BF386" s="60">
        <v>8989.02</v>
      </c>
      <c r="BG386" s="60">
        <v>14028.24</v>
      </c>
      <c r="BH386" s="60">
        <v>7129.2</v>
      </c>
      <c r="BI386" s="60">
        <v>329651.5</v>
      </c>
      <c r="BJ386" s="61">
        <v>595</v>
      </c>
      <c r="BK386" s="2" t="s">
        <v>2512</v>
      </c>
    </row>
    <row r="387" spans="1:63" s="1" customFormat="1" ht="23.25" x14ac:dyDescent="0.25">
      <c r="A387" s="56" t="s">
        <v>127</v>
      </c>
      <c r="B387" s="56" t="s">
        <v>104</v>
      </c>
      <c r="C387" s="56" t="s">
        <v>128</v>
      </c>
      <c r="D387"/>
      <c r="E387"/>
      <c r="F387"/>
      <c r="G387" s="56" t="s">
        <v>129</v>
      </c>
      <c r="H387" s="56" t="s">
        <v>130</v>
      </c>
      <c r="I387" s="56" t="s">
        <v>757</v>
      </c>
      <c r="J387"/>
      <c r="K387" s="56" t="s">
        <v>70</v>
      </c>
      <c r="L387" s="56" t="s">
        <v>131</v>
      </c>
      <c r="M387"/>
      <c r="N387"/>
      <c r="O387" s="56" t="s">
        <v>132</v>
      </c>
      <c r="P387"/>
      <c r="Q387" s="56" t="s">
        <v>759</v>
      </c>
      <c r="R387"/>
      <c r="S387"/>
      <c r="T387" s="56" t="s">
        <v>2574</v>
      </c>
      <c r="U387" s="56" t="s">
        <v>2575</v>
      </c>
      <c r="V387" s="56" t="s">
        <v>112</v>
      </c>
      <c r="W387" s="58">
        <v>23707</v>
      </c>
      <c r="X387" s="59" t="s">
        <v>2576</v>
      </c>
      <c r="Y387" s="56" t="s">
        <v>140</v>
      </c>
      <c r="Z387" s="56" t="s">
        <v>141</v>
      </c>
      <c r="AA387" s="56" t="s">
        <v>142</v>
      </c>
      <c r="AB387" s="56" t="s">
        <v>143</v>
      </c>
      <c r="AC387" s="56" t="s">
        <v>144</v>
      </c>
      <c r="AD387"/>
      <c r="AE387" s="56" t="s">
        <v>145</v>
      </c>
      <c r="AF387" s="56" t="s">
        <v>114</v>
      </c>
      <c r="AG387" s="56" t="s">
        <v>115</v>
      </c>
      <c r="AH387" s="56" t="s">
        <v>146</v>
      </c>
      <c r="AI387" s="56" t="s">
        <v>74</v>
      </c>
      <c r="AJ387" s="56" t="s">
        <v>147</v>
      </c>
      <c r="AK387" s="56" t="s">
        <v>148</v>
      </c>
      <c r="AL387" s="56" t="s">
        <v>148</v>
      </c>
      <c r="AM387"/>
      <c r="AN387" s="56" t="s">
        <v>75</v>
      </c>
      <c r="AO387" s="56" t="s">
        <v>3</v>
      </c>
      <c r="AP387" s="60">
        <v>0.82</v>
      </c>
      <c r="AQ387" s="60">
        <v>0</v>
      </c>
      <c r="AR387" s="58">
        <v>1</v>
      </c>
      <c r="AS387" s="58">
        <v>0</v>
      </c>
      <c r="AT387" s="60">
        <v>14028.24</v>
      </c>
      <c r="AU387" s="60">
        <v>7129.2</v>
      </c>
      <c r="AV387" s="60">
        <v>0.82</v>
      </c>
      <c r="AW387" s="60">
        <v>23510.66</v>
      </c>
      <c r="AX387" s="60">
        <v>7550.76</v>
      </c>
      <c r="AY387" s="60">
        <v>8392.61</v>
      </c>
      <c r="AZ387" s="60">
        <v>85607.39</v>
      </c>
      <c r="BA387" s="60">
        <v>14028.9</v>
      </c>
      <c r="BB387" s="60">
        <v>16090.36</v>
      </c>
      <c r="BC387" s="60">
        <v>16329.53</v>
      </c>
      <c r="BD387" s="60">
        <v>102888.98</v>
      </c>
      <c r="BE387" s="60">
        <v>25105.85</v>
      </c>
      <c r="BF387" s="60">
        <v>8989.02</v>
      </c>
      <c r="BG387" s="60">
        <v>14028.24</v>
      </c>
      <c r="BH387" s="60">
        <v>7129.2</v>
      </c>
      <c r="BI387" s="60">
        <v>329651.5</v>
      </c>
      <c r="BJ387" s="61">
        <v>595</v>
      </c>
      <c r="BK387" s="2" t="s">
        <v>2512</v>
      </c>
    </row>
    <row r="388" spans="1:63" s="1" customFormat="1" ht="23.25" x14ac:dyDescent="0.25">
      <c r="A388" s="56" t="s">
        <v>127</v>
      </c>
      <c r="B388" s="56" t="s">
        <v>104</v>
      </c>
      <c r="C388" s="56" t="s">
        <v>128</v>
      </c>
      <c r="D388"/>
      <c r="E388"/>
      <c r="F388"/>
      <c r="G388" s="56" t="s">
        <v>129</v>
      </c>
      <c r="H388" s="56" t="s">
        <v>130</v>
      </c>
      <c r="I388" s="56" t="s">
        <v>757</v>
      </c>
      <c r="J388"/>
      <c r="K388" s="56" t="s">
        <v>70</v>
      </c>
      <c r="L388" s="56" t="s">
        <v>131</v>
      </c>
      <c r="M388"/>
      <c r="N388"/>
      <c r="O388" s="56" t="s">
        <v>132</v>
      </c>
      <c r="P388"/>
      <c r="Q388" s="56" t="s">
        <v>759</v>
      </c>
      <c r="R388"/>
      <c r="S388"/>
      <c r="T388" s="56" t="s">
        <v>2574</v>
      </c>
      <c r="U388" s="56" t="s">
        <v>2575</v>
      </c>
      <c r="V388" s="56" t="s">
        <v>112</v>
      </c>
      <c r="W388" s="58">
        <v>23705</v>
      </c>
      <c r="X388" s="59" t="s">
        <v>2576</v>
      </c>
      <c r="Y388" s="56" t="s">
        <v>140</v>
      </c>
      <c r="Z388" s="56" t="s">
        <v>141</v>
      </c>
      <c r="AA388" s="56" t="s">
        <v>142</v>
      </c>
      <c r="AB388" s="56" t="s">
        <v>143</v>
      </c>
      <c r="AC388" s="56" t="s">
        <v>144</v>
      </c>
      <c r="AD388"/>
      <c r="AE388" s="56" t="s">
        <v>145</v>
      </c>
      <c r="AF388" s="56" t="s">
        <v>114</v>
      </c>
      <c r="AG388" s="56" t="s">
        <v>115</v>
      </c>
      <c r="AH388" s="56" t="s">
        <v>146</v>
      </c>
      <c r="AI388" s="56" t="s">
        <v>74</v>
      </c>
      <c r="AJ388" s="56" t="s">
        <v>147</v>
      </c>
      <c r="AK388" s="56" t="s">
        <v>148</v>
      </c>
      <c r="AL388" s="56" t="s">
        <v>148</v>
      </c>
      <c r="AM388"/>
      <c r="AN388" s="56" t="s">
        <v>75</v>
      </c>
      <c r="AO388" s="56" t="s">
        <v>3</v>
      </c>
      <c r="AP388" s="60">
        <v>6.07</v>
      </c>
      <c r="AQ388" s="60">
        <v>0</v>
      </c>
      <c r="AR388" s="58">
        <v>1</v>
      </c>
      <c r="AS388" s="58">
        <v>0</v>
      </c>
      <c r="AT388" s="60">
        <v>14028.24</v>
      </c>
      <c r="AU388" s="60">
        <v>7129.2</v>
      </c>
      <c r="AV388" s="60">
        <v>6.07</v>
      </c>
      <c r="AW388" s="60">
        <v>23510.66</v>
      </c>
      <c r="AX388" s="60">
        <v>7550.76</v>
      </c>
      <c r="AY388" s="60">
        <v>8392.61</v>
      </c>
      <c r="AZ388" s="60">
        <v>85607.39</v>
      </c>
      <c r="BA388" s="60">
        <v>14028.9</v>
      </c>
      <c r="BB388" s="60">
        <v>16090.36</v>
      </c>
      <c r="BC388" s="60">
        <v>16329.53</v>
      </c>
      <c r="BD388" s="60">
        <v>102888.98</v>
      </c>
      <c r="BE388" s="60">
        <v>25105.85</v>
      </c>
      <c r="BF388" s="60">
        <v>8989.02</v>
      </c>
      <c r="BG388" s="60">
        <v>14028.24</v>
      </c>
      <c r="BH388" s="60">
        <v>7129.2</v>
      </c>
      <c r="BI388" s="60">
        <v>329651.5</v>
      </c>
      <c r="BJ388" s="61">
        <v>595</v>
      </c>
      <c r="BK388" s="2" t="s">
        <v>2512</v>
      </c>
    </row>
    <row r="389" spans="1:63" s="1" customFormat="1" ht="15" x14ac:dyDescent="0.25">
      <c r="A389" s="56" t="s">
        <v>127</v>
      </c>
      <c r="B389" s="56" t="s">
        <v>104</v>
      </c>
      <c r="C389" s="56" t="s">
        <v>128</v>
      </c>
      <c r="D389"/>
      <c r="E389"/>
      <c r="F389"/>
      <c r="G389" s="56" t="s">
        <v>129</v>
      </c>
      <c r="H389" s="56" t="s">
        <v>130</v>
      </c>
      <c r="I389" s="56" t="s">
        <v>757</v>
      </c>
      <c r="J389"/>
      <c r="K389" s="56" t="s">
        <v>70</v>
      </c>
      <c r="L389" s="56" t="s">
        <v>131</v>
      </c>
      <c r="M389"/>
      <c r="N389"/>
      <c r="O389" s="56" t="s">
        <v>132</v>
      </c>
      <c r="P389"/>
      <c r="Q389" s="56" t="s">
        <v>759</v>
      </c>
      <c r="R389"/>
      <c r="S389"/>
      <c r="T389" s="56" t="s">
        <v>2577</v>
      </c>
      <c r="U389" s="56" t="s">
        <v>2574</v>
      </c>
      <c r="V389" s="56" t="s">
        <v>2578</v>
      </c>
      <c r="W389" s="58">
        <v>46541</v>
      </c>
      <c r="X389" s="59" t="s">
        <v>2579</v>
      </c>
      <c r="Y389" s="56" t="s">
        <v>149</v>
      </c>
      <c r="Z389" s="56" t="s">
        <v>150</v>
      </c>
      <c r="AA389" s="56" t="s">
        <v>151</v>
      </c>
      <c r="AB389" s="56" t="s">
        <v>152</v>
      </c>
      <c r="AC389" s="56" t="s">
        <v>153</v>
      </c>
      <c r="AD389"/>
      <c r="AE389" s="56" t="s">
        <v>154</v>
      </c>
      <c r="AF389" s="56" t="s">
        <v>155</v>
      </c>
      <c r="AG389" s="56" t="s">
        <v>156</v>
      </c>
      <c r="AH389" s="56" t="s">
        <v>157</v>
      </c>
      <c r="AI389" s="56" t="s">
        <v>74</v>
      </c>
      <c r="AJ389" s="56" t="s">
        <v>158</v>
      </c>
      <c r="AK389" s="56" t="s">
        <v>159</v>
      </c>
      <c r="AL389" s="56" t="s">
        <v>159</v>
      </c>
      <c r="AM389"/>
      <c r="AN389" s="56" t="s">
        <v>75</v>
      </c>
      <c r="AO389" s="56" t="s">
        <v>3</v>
      </c>
      <c r="AP389" s="60">
        <v>86.42</v>
      </c>
      <c r="AQ389" s="60">
        <v>0</v>
      </c>
      <c r="AR389" s="58">
        <v>1</v>
      </c>
      <c r="AS389" s="58">
        <v>0</v>
      </c>
      <c r="AT389" s="60">
        <v>14028.24</v>
      </c>
      <c r="AU389" s="60">
        <v>7129.2</v>
      </c>
      <c r="AV389" s="60">
        <v>86.42</v>
      </c>
      <c r="AW389" s="60">
        <v>23510.66</v>
      </c>
      <c r="AX389" s="60">
        <v>7550.76</v>
      </c>
      <c r="AY389" s="60">
        <v>8392.61</v>
      </c>
      <c r="AZ389" s="60">
        <v>85607.39</v>
      </c>
      <c r="BA389" s="60">
        <v>14028.9</v>
      </c>
      <c r="BB389" s="60">
        <v>16090.36</v>
      </c>
      <c r="BC389" s="60">
        <v>16329.53</v>
      </c>
      <c r="BD389" s="60">
        <v>102888.98</v>
      </c>
      <c r="BE389" s="60">
        <v>25105.85</v>
      </c>
      <c r="BF389" s="60">
        <v>8989.02</v>
      </c>
      <c r="BG389" s="60">
        <v>14028.24</v>
      </c>
      <c r="BH389" s="60">
        <v>7129.2</v>
      </c>
      <c r="BI389" s="60">
        <v>329651.5</v>
      </c>
      <c r="BJ389" s="61">
        <v>595</v>
      </c>
      <c r="BK389" s="2" t="s">
        <v>2512</v>
      </c>
    </row>
    <row r="390" spans="1:63" s="1" customFormat="1" ht="15" x14ac:dyDescent="0.25">
      <c r="A390" s="56" t="s">
        <v>127</v>
      </c>
      <c r="B390" s="56" t="s">
        <v>104</v>
      </c>
      <c r="C390" s="56" t="s">
        <v>128</v>
      </c>
      <c r="D390"/>
      <c r="E390"/>
      <c r="F390"/>
      <c r="G390" s="56" t="s">
        <v>129</v>
      </c>
      <c r="H390" s="56" t="s">
        <v>130</v>
      </c>
      <c r="I390" s="56" t="s">
        <v>757</v>
      </c>
      <c r="J390"/>
      <c r="K390" s="56" t="s">
        <v>70</v>
      </c>
      <c r="L390" s="56" t="s">
        <v>131</v>
      </c>
      <c r="M390"/>
      <c r="N390"/>
      <c r="O390" s="56" t="s">
        <v>132</v>
      </c>
      <c r="P390"/>
      <c r="Q390" s="56" t="s">
        <v>759</v>
      </c>
      <c r="R390"/>
      <c r="S390"/>
      <c r="T390" s="56" t="s">
        <v>2580</v>
      </c>
      <c r="U390" s="56" t="s">
        <v>2581</v>
      </c>
      <c r="V390" s="56" t="s">
        <v>766</v>
      </c>
      <c r="W390" s="58">
        <v>39598</v>
      </c>
      <c r="X390" s="59" t="s">
        <v>2582</v>
      </c>
      <c r="Y390" s="56" t="s">
        <v>767</v>
      </c>
      <c r="Z390" s="56" t="s">
        <v>768</v>
      </c>
      <c r="AA390" s="56" t="s">
        <v>769</v>
      </c>
      <c r="AB390" s="56" t="s">
        <v>770</v>
      </c>
      <c r="AC390" s="56" t="s">
        <v>138</v>
      </c>
      <c r="AD390"/>
      <c r="AE390" s="56" t="s">
        <v>771</v>
      </c>
      <c r="AF390" s="56" t="s">
        <v>114</v>
      </c>
      <c r="AG390" s="56" t="s">
        <v>115</v>
      </c>
      <c r="AH390" s="56" t="s">
        <v>772</v>
      </c>
      <c r="AI390" s="56" t="s">
        <v>74</v>
      </c>
      <c r="AJ390" s="56" t="s">
        <v>79</v>
      </c>
      <c r="AK390" s="56" t="s">
        <v>109</v>
      </c>
      <c r="AL390" s="56" t="s">
        <v>110</v>
      </c>
      <c r="AM390"/>
      <c r="AN390" s="56" t="s">
        <v>75</v>
      </c>
      <c r="AO390" s="56" t="s">
        <v>3</v>
      </c>
      <c r="AP390" s="60">
        <v>156.66999999999999</v>
      </c>
      <c r="AQ390" s="60">
        <v>0</v>
      </c>
      <c r="AR390" s="58">
        <v>1</v>
      </c>
      <c r="AS390" s="58">
        <v>0</v>
      </c>
      <c r="AT390" s="60">
        <v>14028.24</v>
      </c>
      <c r="AU390" s="60">
        <v>7129.2</v>
      </c>
      <c r="AV390" s="60">
        <v>156.66999999999999</v>
      </c>
      <c r="AW390" s="60">
        <v>23510.66</v>
      </c>
      <c r="AX390" s="60">
        <v>7550.76</v>
      </c>
      <c r="AY390" s="60">
        <v>8392.61</v>
      </c>
      <c r="AZ390" s="60">
        <v>85607.39</v>
      </c>
      <c r="BA390" s="60">
        <v>14028.9</v>
      </c>
      <c r="BB390" s="60">
        <v>16090.36</v>
      </c>
      <c r="BC390" s="60">
        <v>16329.53</v>
      </c>
      <c r="BD390" s="60">
        <v>102888.98</v>
      </c>
      <c r="BE390" s="60">
        <v>25105.85</v>
      </c>
      <c r="BF390" s="60">
        <v>8989.02</v>
      </c>
      <c r="BG390" s="60">
        <v>14028.24</v>
      </c>
      <c r="BH390" s="60">
        <v>7129.2</v>
      </c>
      <c r="BI390" s="60">
        <v>329651.5</v>
      </c>
      <c r="BJ390" s="61">
        <v>595</v>
      </c>
      <c r="BK390" s="2" t="s">
        <v>2512</v>
      </c>
    </row>
    <row r="391" spans="1:63" s="1" customFormat="1" ht="15" x14ac:dyDescent="0.25">
      <c r="A391" s="56" t="s">
        <v>127</v>
      </c>
      <c r="B391" s="56" t="s">
        <v>104</v>
      </c>
      <c r="C391" s="56" t="s">
        <v>128</v>
      </c>
      <c r="D391"/>
      <c r="E391"/>
      <c r="F391"/>
      <c r="G391" s="56" t="s">
        <v>129</v>
      </c>
      <c r="H391" s="56" t="s">
        <v>130</v>
      </c>
      <c r="I391" s="56" t="s">
        <v>757</v>
      </c>
      <c r="J391"/>
      <c r="K391" s="56" t="s">
        <v>70</v>
      </c>
      <c r="L391" s="56" t="s">
        <v>131</v>
      </c>
      <c r="M391"/>
      <c r="N391"/>
      <c r="O391" s="56" t="s">
        <v>132</v>
      </c>
      <c r="P391"/>
      <c r="Q391" s="56" t="s">
        <v>759</v>
      </c>
      <c r="R391"/>
      <c r="S391"/>
      <c r="T391" s="56" t="s">
        <v>2580</v>
      </c>
      <c r="U391" s="56" t="s">
        <v>2581</v>
      </c>
      <c r="V391" s="56" t="s">
        <v>789</v>
      </c>
      <c r="W391" s="58">
        <v>35279</v>
      </c>
      <c r="X391" s="59" t="s">
        <v>2583</v>
      </c>
      <c r="Y391" s="56" t="s">
        <v>790</v>
      </c>
      <c r="Z391" s="56" t="s">
        <v>791</v>
      </c>
      <c r="AA391" s="56" t="s">
        <v>119</v>
      </c>
      <c r="AB391" s="56" t="s">
        <v>173</v>
      </c>
      <c r="AC391" s="56" t="s">
        <v>174</v>
      </c>
      <c r="AD391"/>
      <c r="AE391" s="56" t="s">
        <v>792</v>
      </c>
      <c r="AF391" s="56" t="s">
        <v>114</v>
      </c>
      <c r="AG391" s="56" t="s">
        <v>115</v>
      </c>
      <c r="AH391" s="56" t="s">
        <v>793</v>
      </c>
      <c r="AI391" s="56" t="s">
        <v>74</v>
      </c>
      <c r="AJ391" s="56" t="s">
        <v>79</v>
      </c>
      <c r="AK391" s="56" t="s">
        <v>794</v>
      </c>
      <c r="AL391" s="56" t="s">
        <v>794</v>
      </c>
      <c r="AM391"/>
      <c r="AN391" s="56" t="s">
        <v>75</v>
      </c>
      <c r="AO391" s="56" t="s">
        <v>3</v>
      </c>
      <c r="AP391" s="60">
        <v>72.209999999999994</v>
      </c>
      <c r="AQ391" s="60">
        <v>0</v>
      </c>
      <c r="AR391" s="58">
        <v>1</v>
      </c>
      <c r="AS391" s="58">
        <v>0</v>
      </c>
      <c r="AT391" s="60">
        <v>14028.24</v>
      </c>
      <c r="AU391" s="60">
        <v>7129.2</v>
      </c>
      <c r="AV391" s="60">
        <v>72.209999999999994</v>
      </c>
      <c r="AW391" s="60">
        <v>23510.66</v>
      </c>
      <c r="AX391" s="60">
        <v>7550.76</v>
      </c>
      <c r="AY391" s="60">
        <v>8392.61</v>
      </c>
      <c r="AZ391" s="60">
        <v>85607.39</v>
      </c>
      <c r="BA391" s="60">
        <v>14028.9</v>
      </c>
      <c r="BB391" s="60">
        <v>16090.36</v>
      </c>
      <c r="BC391" s="60">
        <v>16329.53</v>
      </c>
      <c r="BD391" s="60">
        <v>102888.98</v>
      </c>
      <c r="BE391" s="60">
        <v>25105.85</v>
      </c>
      <c r="BF391" s="60">
        <v>8989.02</v>
      </c>
      <c r="BG391" s="60">
        <v>14028.24</v>
      </c>
      <c r="BH391" s="60">
        <v>7129.2</v>
      </c>
      <c r="BI391" s="60">
        <v>329651.5</v>
      </c>
      <c r="BJ391" s="61">
        <v>595</v>
      </c>
      <c r="BK391" s="2" t="s">
        <v>2512</v>
      </c>
    </row>
    <row r="392" spans="1:63" s="1" customFormat="1" ht="15" x14ac:dyDescent="0.25">
      <c r="A392" s="56" t="s">
        <v>127</v>
      </c>
      <c r="B392" s="56" t="s">
        <v>104</v>
      </c>
      <c r="C392" s="56" t="s">
        <v>128</v>
      </c>
      <c r="D392"/>
      <c r="E392"/>
      <c r="F392"/>
      <c r="G392" s="56" t="s">
        <v>129</v>
      </c>
      <c r="H392" s="56" t="s">
        <v>130</v>
      </c>
      <c r="I392" s="56" t="s">
        <v>757</v>
      </c>
      <c r="J392"/>
      <c r="K392" s="56" t="s">
        <v>70</v>
      </c>
      <c r="L392" s="56" t="s">
        <v>131</v>
      </c>
      <c r="M392"/>
      <c r="N392"/>
      <c r="O392" s="56" t="s">
        <v>132</v>
      </c>
      <c r="P392"/>
      <c r="Q392" s="56" t="s">
        <v>758</v>
      </c>
      <c r="R392"/>
      <c r="S392"/>
      <c r="T392" s="56" t="s">
        <v>2584</v>
      </c>
      <c r="U392" s="56" t="s">
        <v>2584</v>
      </c>
      <c r="V392" s="56" t="s">
        <v>2585</v>
      </c>
      <c r="W392" s="58">
        <v>35540</v>
      </c>
      <c r="X392" s="59" t="s">
        <v>2586</v>
      </c>
      <c r="Y392" s="56" t="s">
        <v>807</v>
      </c>
      <c r="Z392" s="56" t="s">
        <v>808</v>
      </c>
      <c r="AA392" s="56" t="s">
        <v>94</v>
      </c>
      <c r="AB392" s="56" t="s">
        <v>809</v>
      </c>
      <c r="AC392" s="56" t="s">
        <v>116</v>
      </c>
      <c r="AD392"/>
      <c r="AE392" s="56" t="s">
        <v>810</v>
      </c>
      <c r="AF392" s="56" t="s">
        <v>811</v>
      </c>
      <c r="AG392"/>
      <c r="AH392" s="56" t="s">
        <v>812</v>
      </c>
      <c r="AI392" s="56" t="s">
        <v>117</v>
      </c>
      <c r="AJ392" s="56" t="s">
        <v>94</v>
      </c>
      <c r="AK392" s="56" t="s">
        <v>813</v>
      </c>
      <c r="AL392" s="56" t="s">
        <v>813</v>
      </c>
      <c r="AM392"/>
      <c r="AN392" s="56" t="s">
        <v>75</v>
      </c>
      <c r="AO392" s="56" t="s">
        <v>3</v>
      </c>
      <c r="AP392" s="60">
        <v>10.34</v>
      </c>
      <c r="AQ392" s="60">
        <v>0</v>
      </c>
      <c r="AR392" s="58">
        <v>1</v>
      </c>
      <c r="AS392" s="58">
        <v>0</v>
      </c>
      <c r="AT392" s="60">
        <v>14028.24</v>
      </c>
      <c r="AU392" s="60">
        <v>7129.2</v>
      </c>
      <c r="AV392" s="60">
        <v>10.34</v>
      </c>
      <c r="AW392" s="60">
        <v>23510.66</v>
      </c>
      <c r="AX392" s="60">
        <v>7550.76</v>
      </c>
      <c r="AY392" s="60">
        <v>8392.61</v>
      </c>
      <c r="AZ392" s="60">
        <v>85607.39</v>
      </c>
      <c r="BA392" s="60">
        <v>14028.9</v>
      </c>
      <c r="BB392" s="60">
        <v>16090.36</v>
      </c>
      <c r="BC392" s="60">
        <v>16329.53</v>
      </c>
      <c r="BD392" s="60">
        <v>102888.98</v>
      </c>
      <c r="BE392" s="60">
        <v>25105.85</v>
      </c>
      <c r="BF392" s="60">
        <v>8989.02</v>
      </c>
      <c r="BG392" s="60">
        <v>14028.24</v>
      </c>
      <c r="BH392" s="60">
        <v>7129.2</v>
      </c>
      <c r="BI392" s="60">
        <v>329651.5</v>
      </c>
      <c r="BJ392" s="61">
        <v>595</v>
      </c>
      <c r="BK392" s="2" t="s">
        <v>2512</v>
      </c>
    </row>
    <row r="393" spans="1:63" s="1" customFormat="1" ht="15" x14ac:dyDescent="0.25">
      <c r="A393" s="56" t="s">
        <v>127</v>
      </c>
      <c r="B393" s="56" t="s">
        <v>104</v>
      </c>
      <c r="C393" s="56" t="s">
        <v>128</v>
      </c>
      <c r="D393"/>
      <c r="E393"/>
      <c r="F393"/>
      <c r="G393" s="56" t="s">
        <v>129</v>
      </c>
      <c r="H393" s="56" t="s">
        <v>130</v>
      </c>
      <c r="I393" s="56" t="s">
        <v>757</v>
      </c>
      <c r="J393"/>
      <c r="K393" s="56" t="s">
        <v>70</v>
      </c>
      <c r="L393" s="56" t="s">
        <v>131</v>
      </c>
      <c r="M393"/>
      <c r="N393"/>
      <c r="O393" s="56" t="s">
        <v>132</v>
      </c>
      <c r="P393"/>
      <c r="Q393" s="56" t="s">
        <v>758</v>
      </c>
      <c r="R393"/>
      <c r="S393"/>
      <c r="T393" s="56" t="s">
        <v>2584</v>
      </c>
      <c r="U393" s="56" t="s">
        <v>2587</v>
      </c>
      <c r="V393" s="56" t="s">
        <v>2588</v>
      </c>
      <c r="W393" s="58">
        <v>31767</v>
      </c>
      <c r="X393" s="59" t="s">
        <v>2589</v>
      </c>
      <c r="Y393" s="56" t="s">
        <v>807</v>
      </c>
      <c r="Z393" s="56" t="s">
        <v>808</v>
      </c>
      <c r="AA393" s="56" t="s">
        <v>94</v>
      </c>
      <c r="AB393" s="56" t="s">
        <v>809</v>
      </c>
      <c r="AC393" s="56" t="s">
        <v>116</v>
      </c>
      <c r="AD393"/>
      <c r="AE393" s="56" t="s">
        <v>810</v>
      </c>
      <c r="AF393" s="56" t="s">
        <v>811</v>
      </c>
      <c r="AG393"/>
      <c r="AH393" s="56" t="s">
        <v>812</v>
      </c>
      <c r="AI393" s="56" t="s">
        <v>117</v>
      </c>
      <c r="AJ393" s="56" t="s">
        <v>94</v>
      </c>
      <c r="AK393" s="56" t="s">
        <v>813</v>
      </c>
      <c r="AL393" s="56" t="s">
        <v>813</v>
      </c>
      <c r="AM393"/>
      <c r="AN393" s="56" t="s">
        <v>75</v>
      </c>
      <c r="AO393" s="56" t="s">
        <v>3</v>
      </c>
      <c r="AP393" s="60">
        <v>10.47</v>
      </c>
      <c r="AQ393" s="60">
        <v>0</v>
      </c>
      <c r="AR393" s="58">
        <v>1</v>
      </c>
      <c r="AS393" s="58">
        <v>0</v>
      </c>
      <c r="AT393" s="60">
        <v>14028.24</v>
      </c>
      <c r="AU393" s="60">
        <v>7129.2</v>
      </c>
      <c r="AV393" s="60">
        <v>10.47</v>
      </c>
      <c r="AW393" s="60">
        <v>23510.66</v>
      </c>
      <c r="AX393" s="60">
        <v>7550.76</v>
      </c>
      <c r="AY393" s="60">
        <v>8392.61</v>
      </c>
      <c r="AZ393" s="60">
        <v>85607.39</v>
      </c>
      <c r="BA393" s="60">
        <v>14028.9</v>
      </c>
      <c r="BB393" s="60">
        <v>16090.36</v>
      </c>
      <c r="BC393" s="60">
        <v>16329.53</v>
      </c>
      <c r="BD393" s="60">
        <v>102888.98</v>
      </c>
      <c r="BE393" s="60">
        <v>25105.85</v>
      </c>
      <c r="BF393" s="60">
        <v>8989.02</v>
      </c>
      <c r="BG393" s="60">
        <v>14028.24</v>
      </c>
      <c r="BH393" s="60">
        <v>7129.2</v>
      </c>
      <c r="BI393" s="60">
        <v>329651.5</v>
      </c>
      <c r="BJ393" s="61">
        <v>595</v>
      </c>
      <c r="BK393" s="2" t="s">
        <v>2512</v>
      </c>
    </row>
    <row r="394" spans="1:63" s="1" customFormat="1" ht="15" x14ac:dyDescent="0.25">
      <c r="A394" s="56" t="s">
        <v>127</v>
      </c>
      <c r="B394" s="56" t="s">
        <v>104</v>
      </c>
      <c r="C394" s="56" t="s">
        <v>128</v>
      </c>
      <c r="D394"/>
      <c r="E394"/>
      <c r="F394"/>
      <c r="G394" s="56" t="s">
        <v>129</v>
      </c>
      <c r="H394" s="56" t="s">
        <v>130</v>
      </c>
      <c r="I394" s="56" t="s">
        <v>757</v>
      </c>
      <c r="J394"/>
      <c r="K394" s="56" t="s">
        <v>70</v>
      </c>
      <c r="L394" s="56" t="s">
        <v>131</v>
      </c>
      <c r="M394"/>
      <c r="N394"/>
      <c r="O394" s="56" t="s">
        <v>132</v>
      </c>
      <c r="P394"/>
      <c r="Q394" s="56" t="s">
        <v>759</v>
      </c>
      <c r="R394"/>
      <c r="S394"/>
      <c r="T394" s="56" t="s">
        <v>2584</v>
      </c>
      <c r="U394" s="56" t="s">
        <v>2590</v>
      </c>
      <c r="V394" s="56" t="s">
        <v>2591</v>
      </c>
      <c r="W394" s="58">
        <v>30466</v>
      </c>
      <c r="X394" s="59" t="s">
        <v>2592</v>
      </c>
      <c r="Y394" s="56" t="s">
        <v>2593</v>
      </c>
      <c r="Z394" s="56" t="s">
        <v>2594</v>
      </c>
      <c r="AA394" s="56" t="s">
        <v>105</v>
      </c>
      <c r="AB394" s="56" t="s">
        <v>106</v>
      </c>
      <c r="AC394" s="56" t="s">
        <v>107</v>
      </c>
      <c r="AD394"/>
      <c r="AE394" s="56" t="s">
        <v>2595</v>
      </c>
      <c r="AF394" s="56" t="s">
        <v>114</v>
      </c>
      <c r="AG394" s="56" t="s">
        <v>115</v>
      </c>
      <c r="AH394" s="56" t="s">
        <v>2596</v>
      </c>
      <c r="AI394" s="56" t="s">
        <v>74</v>
      </c>
      <c r="AJ394" s="56" t="s">
        <v>108</v>
      </c>
      <c r="AK394" s="56" t="s">
        <v>2597</v>
      </c>
      <c r="AL394" s="56" t="s">
        <v>2597</v>
      </c>
      <c r="AM394"/>
      <c r="AN394" s="56" t="s">
        <v>75</v>
      </c>
      <c r="AO394" s="56" t="s">
        <v>3</v>
      </c>
      <c r="AP394" s="60">
        <v>122.11</v>
      </c>
      <c r="AQ394" s="60">
        <v>0</v>
      </c>
      <c r="AR394" s="58">
        <v>1</v>
      </c>
      <c r="AS394" s="58">
        <v>0</v>
      </c>
      <c r="AT394" s="60">
        <v>14028.24</v>
      </c>
      <c r="AU394" s="60">
        <v>7129.2</v>
      </c>
      <c r="AV394" s="60">
        <v>122.11</v>
      </c>
      <c r="AW394" s="60">
        <v>23510.66</v>
      </c>
      <c r="AX394" s="60">
        <v>7550.76</v>
      </c>
      <c r="AY394" s="60">
        <v>8392.61</v>
      </c>
      <c r="AZ394" s="60">
        <v>85607.39</v>
      </c>
      <c r="BA394" s="60">
        <v>14028.9</v>
      </c>
      <c r="BB394" s="60">
        <v>16090.36</v>
      </c>
      <c r="BC394" s="60">
        <v>16329.53</v>
      </c>
      <c r="BD394" s="60">
        <v>102888.98</v>
      </c>
      <c r="BE394" s="60">
        <v>25105.85</v>
      </c>
      <c r="BF394" s="60">
        <v>8989.02</v>
      </c>
      <c r="BG394" s="60">
        <v>14028.24</v>
      </c>
      <c r="BH394" s="60">
        <v>7129.2</v>
      </c>
      <c r="BI394" s="60">
        <v>329651.5</v>
      </c>
      <c r="BJ394" s="61">
        <v>595</v>
      </c>
      <c r="BK394" s="2" t="s">
        <v>2512</v>
      </c>
    </row>
    <row r="395" spans="1:63" s="1" customFormat="1" ht="15" x14ac:dyDescent="0.25">
      <c r="A395" s="56" t="s">
        <v>127</v>
      </c>
      <c r="B395" s="56" t="s">
        <v>104</v>
      </c>
      <c r="C395" s="56" t="s">
        <v>128</v>
      </c>
      <c r="D395"/>
      <c r="E395"/>
      <c r="F395"/>
      <c r="G395" s="56" t="s">
        <v>129</v>
      </c>
      <c r="H395" s="56" t="s">
        <v>130</v>
      </c>
      <c r="I395" s="56" t="s">
        <v>757</v>
      </c>
      <c r="J395"/>
      <c r="K395" s="56" t="s">
        <v>70</v>
      </c>
      <c r="L395" s="56" t="s">
        <v>131</v>
      </c>
      <c r="M395"/>
      <c r="N395"/>
      <c r="O395" s="56" t="s">
        <v>132</v>
      </c>
      <c r="P395"/>
      <c r="Q395" s="56" t="s">
        <v>758</v>
      </c>
      <c r="R395"/>
      <c r="S395"/>
      <c r="T395" s="56" t="s">
        <v>2598</v>
      </c>
      <c r="U395" s="56" t="s">
        <v>2598</v>
      </c>
      <c r="V395" s="56" t="s">
        <v>2599</v>
      </c>
      <c r="W395" s="58">
        <v>40192</v>
      </c>
      <c r="X395" s="59" t="s">
        <v>2600</v>
      </c>
      <c r="Y395" s="56" t="s">
        <v>807</v>
      </c>
      <c r="Z395" s="56" t="s">
        <v>808</v>
      </c>
      <c r="AA395" s="56" t="s">
        <v>94</v>
      </c>
      <c r="AB395" s="56" t="s">
        <v>809</v>
      </c>
      <c r="AC395" s="56" t="s">
        <v>116</v>
      </c>
      <c r="AD395"/>
      <c r="AE395" s="56" t="s">
        <v>810</v>
      </c>
      <c r="AF395" s="56" t="s">
        <v>811</v>
      </c>
      <c r="AG395"/>
      <c r="AH395" s="56" t="s">
        <v>812</v>
      </c>
      <c r="AI395" s="56" t="s">
        <v>117</v>
      </c>
      <c r="AJ395" s="56" t="s">
        <v>94</v>
      </c>
      <c r="AK395" s="56" t="s">
        <v>813</v>
      </c>
      <c r="AL395" s="56" t="s">
        <v>813</v>
      </c>
      <c r="AM395"/>
      <c r="AN395" s="56" t="s">
        <v>75</v>
      </c>
      <c r="AO395" s="56" t="s">
        <v>3</v>
      </c>
      <c r="AP395" s="60">
        <v>11.2</v>
      </c>
      <c r="AQ395" s="60">
        <v>0</v>
      </c>
      <c r="AR395" s="58">
        <v>1</v>
      </c>
      <c r="AS395" s="58">
        <v>0</v>
      </c>
      <c r="AT395" s="60">
        <v>14028.24</v>
      </c>
      <c r="AU395" s="60">
        <v>7129.2</v>
      </c>
      <c r="AV395" s="60">
        <v>11.2</v>
      </c>
      <c r="AW395" s="60">
        <v>23510.66</v>
      </c>
      <c r="AX395" s="60">
        <v>7550.76</v>
      </c>
      <c r="AY395" s="60">
        <v>8392.61</v>
      </c>
      <c r="AZ395" s="60">
        <v>85607.39</v>
      </c>
      <c r="BA395" s="60">
        <v>14028.9</v>
      </c>
      <c r="BB395" s="60">
        <v>16090.36</v>
      </c>
      <c r="BC395" s="60">
        <v>16329.53</v>
      </c>
      <c r="BD395" s="60">
        <v>102888.98</v>
      </c>
      <c r="BE395" s="60">
        <v>25105.85</v>
      </c>
      <c r="BF395" s="60">
        <v>8989.02</v>
      </c>
      <c r="BG395" s="60">
        <v>14028.24</v>
      </c>
      <c r="BH395" s="60">
        <v>7129.2</v>
      </c>
      <c r="BI395" s="60">
        <v>329651.5</v>
      </c>
      <c r="BJ395" s="61">
        <v>595</v>
      </c>
      <c r="BK395" s="2" t="s">
        <v>2512</v>
      </c>
    </row>
    <row r="396" spans="1:63" s="1" customFormat="1" ht="15" x14ac:dyDescent="0.25">
      <c r="A396" s="56" t="s">
        <v>127</v>
      </c>
      <c r="B396" s="56" t="s">
        <v>104</v>
      </c>
      <c r="C396" s="56" t="s">
        <v>128</v>
      </c>
      <c r="D396"/>
      <c r="E396"/>
      <c r="F396"/>
      <c r="G396" s="56" t="s">
        <v>129</v>
      </c>
      <c r="H396" s="56" t="s">
        <v>130</v>
      </c>
      <c r="I396" s="56" t="s">
        <v>757</v>
      </c>
      <c r="J396"/>
      <c r="K396" s="56" t="s">
        <v>70</v>
      </c>
      <c r="L396" s="56" t="s">
        <v>131</v>
      </c>
      <c r="M396"/>
      <c r="N396"/>
      <c r="O396" s="56" t="s">
        <v>132</v>
      </c>
      <c r="P396"/>
      <c r="Q396" s="56" t="s">
        <v>758</v>
      </c>
      <c r="R396"/>
      <c r="S396"/>
      <c r="T396" s="56" t="s">
        <v>2598</v>
      </c>
      <c r="U396" s="56" t="s">
        <v>2598</v>
      </c>
      <c r="V396" s="56" t="s">
        <v>2601</v>
      </c>
      <c r="W396" s="58">
        <v>35171</v>
      </c>
      <c r="X396" s="59" t="s">
        <v>2602</v>
      </c>
      <c r="Y396" s="56" t="s">
        <v>807</v>
      </c>
      <c r="Z396" s="56" t="s">
        <v>808</v>
      </c>
      <c r="AA396" s="56" t="s">
        <v>94</v>
      </c>
      <c r="AB396" s="56" t="s">
        <v>809</v>
      </c>
      <c r="AC396" s="56" t="s">
        <v>116</v>
      </c>
      <c r="AD396"/>
      <c r="AE396" s="56" t="s">
        <v>810</v>
      </c>
      <c r="AF396" s="56" t="s">
        <v>811</v>
      </c>
      <c r="AG396"/>
      <c r="AH396" s="56" t="s">
        <v>812</v>
      </c>
      <c r="AI396" s="56" t="s">
        <v>117</v>
      </c>
      <c r="AJ396" s="56" t="s">
        <v>94</v>
      </c>
      <c r="AK396" s="56" t="s">
        <v>813</v>
      </c>
      <c r="AL396" s="56" t="s">
        <v>813</v>
      </c>
      <c r="AM396"/>
      <c r="AN396" s="56" t="s">
        <v>75</v>
      </c>
      <c r="AO396" s="56" t="s">
        <v>3</v>
      </c>
      <c r="AP396" s="60">
        <v>11.25</v>
      </c>
      <c r="AQ396" s="60">
        <v>0</v>
      </c>
      <c r="AR396" s="58">
        <v>1</v>
      </c>
      <c r="AS396" s="58">
        <v>0</v>
      </c>
      <c r="AT396" s="60">
        <v>14028.24</v>
      </c>
      <c r="AU396" s="60">
        <v>7129.2</v>
      </c>
      <c r="AV396" s="60">
        <v>11.25</v>
      </c>
      <c r="AW396" s="60">
        <v>23510.66</v>
      </c>
      <c r="AX396" s="60">
        <v>7550.76</v>
      </c>
      <c r="AY396" s="60">
        <v>8392.61</v>
      </c>
      <c r="AZ396" s="60">
        <v>85607.39</v>
      </c>
      <c r="BA396" s="60">
        <v>14028.9</v>
      </c>
      <c r="BB396" s="60">
        <v>16090.36</v>
      </c>
      <c r="BC396" s="60">
        <v>16329.53</v>
      </c>
      <c r="BD396" s="60">
        <v>102888.98</v>
      </c>
      <c r="BE396" s="60">
        <v>25105.85</v>
      </c>
      <c r="BF396" s="60">
        <v>8989.02</v>
      </c>
      <c r="BG396" s="60">
        <v>14028.24</v>
      </c>
      <c r="BH396" s="60">
        <v>7129.2</v>
      </c>
      <c r="BI396" s="60">
        <v>329651.5</v>
      </c>
      <c r="BJ396" s="61">
        <v>595</v>
      </c>
      <c r="BK396" s="2" t="s">
        <v>2512</v>
      </c>
    </row>
    <row r="397" spans="1:63" s="1" customFormat="1" ht="15" x14ac:dyDescent="0.25">
      <c r="A397" s="56" t="s">
        <v>127</v>
      </c>
      <c r="B397" s="56" t="s">
        <v>104</v>
      </c>
      <c r="C397" s="56" t="s">
        <v>128</v>
      </c>
      <c r="D397"/>
      <c r="E397"/>
      <c r="F397"/>
      <c r="G397" s="56" t="s">
        <v>129</v>
      </c>
      <c r="H397" s="56" t="s">
        <v>130</v>
      </c>
      <c r="I397" s="56" t="s">
        <v>757</v>
      </c>
      <c r="J397"/>
      <c r="K397" s="56" t="s">
        <v>70</v>
      </c>
      <c r="L397" s="56" t="s">
        <v>131</v>
      </c>
      <c r="M397"/>
      <c r="N397"/>
      <c r="O397" s="56" t="s">
        <v>132</v>
      </c>
      <c r="P397"/>
      <c r="Q397" s="56" t="s">
        <v>758</v>
      </c>
      <c r="R397"/>
      <c r="S397"/>
      <c r="T397" s="56" t="s">
        <v>2603</v>
      </c>
      <c r="U397" s="56" t="s">
        <v>2603</v>
      </c>
      <c r="V397" s="56" t="s">
        <v>2604</v>
      </c>
      <c r="W397" s="58">
        <v>42469</v>
      </c>
      <c r="X397" s="59" t="s">
        <v>2605</v>
      </c>
      <c r="Y397" s="56" t="s">
        <v>807</v>
      </c>
      <c r="Z397" s="56" t="s">
        <v>808</v>
      </c>
      <c r="AA397" s="56" t="s">
        <v>94</v>
      </c>
      <c r="AB397" s="56" t="s">
        <v>809</v>
      </c>
      <c r="AC397" s="56" t="s">
        <v>116</v>
      </c>
      <c r="AD397"/>
      <c r="AE397" s="56" t="s">
        <v>810</v>
      </c>
      <c r="AF397" s="56" t="s">
        <v>811</v>
      </c>
      <c r="AG397"/>
      <c r="AH397" s="56" t="s">
        <v>812</v>
      </c>
      <c r="AI397" s="56" t="s">
        <v>117</v>
      </c>
      <c r="AJ397" s="56" t="s">
        <v>94</v>
      </c>
      <c r="AK397" s="56" t="s">
        <v>813</v>
      </c>
      <c r="AL397" s="56" t="s">
        <v>813</v>
      </c>
      <c r="AM397"/>
      <c r="AN397" s="56" t="s">
        <v>75</v>
      </c>
      <c r="AO397" s="56" t="s">
        <v>3</v>
      </c>
      <c r="AP397" s="60">
        <v>15.42</v>
      </c>
      <c r="AQ397" s="60">
        <v>0</v>
      </c>
      <c r="AR397" s="58">
        <v>1</v>
      </c>
      <c r="AS397" s="58">
        <v>0</v>
      </c>
      <c r="AT397" s="60">
        <v>14028.24</v>
      </c>
      <c r="AU397" s="60">
        <v>7129.2</v>
      </c>
      <c r="AV397" s="60">
        <v>15.42</v>
      </c>
      <c r="AW397" s="60">
        <v>23510.66</v>
      </c>
      <c r="AX397" s="60">
        <v>7550.76</v>
      </c>
      <c r="AY397" s="60">
        <v>8392.61</v>
      </c>
      <c r="AZ397" s="60">
        <v>85607.39</v>
      </c>
      <c r="BA397" s="60">
        <v>14028.9</v>
      </c>
      <c r="BB397" s="60">
        <v>16090.36</v>
      </c>
      <c r="BC397" s="60">
        <v>16329.53</v>
      </c>
      <c r="BD397" s="60">
        <v>102888.98</v>
      </c>
      <c r="BE397" s="60">
        <v>25105.85</v>
      </c>
      <c r="BF397" s="60">
        <v>8989.02</v>
      </c>
      <c r="BG397" s="60">
        <v>14028.24</v>
      </c>
      <c r="BH397" s="60">
        <v>7129.2</v>
      </c>
      <c r="BI397" s="60">
        <v>329651.5</v>
      </c>
      <c r="BJ397" s="61">
        <v>595</v>
      </c>
      <c r="BK397" s="2" t="s">
        <v>2512</v>
      </c>
    </row>
    <row r="398" spans="1:63" s="1" customFormat="1" ht="15" x14ac:dyDescent="0.25">
      <c r="A398" s="56" t="s">
        <v>127</v>
      </c>
      <c r="B398" s="56" t="s">
        <v>104</v>
      </c>
      <c r="C398" s="56" t="s">
        <v>128</v>
      </c>
      <c r="D398"/>
      <c r="E398"/>
      <c r="F398"/>
      <c r="G398" s="56" t="s">
        <v>129</v>
      </c>
      <c r="H398" s="56" t="s">
        <v>130</v>
      </c>
      <c r="I398" s="56" t="s">
        <v>757</v>
      </c>
      <c r="J398"/>
      <c r="K398" s="56" t="s">
        <v>70</v>
      </c>
      <c r="L398" s="56" t="s">
        <v>131</v>
      </c>
      <c r="M398"/>
      <c r="N398"/>
      <c r="O398" s="56" t="s">
        <v>132</v>
      </c>
      <c r="P398"/>
      <c r="Q398" s="56" t="s">
        <v>758</v>
      </c>
      <c r="R398"/>
      <c r="S398"/>
      <c r="T398" s="56" t="s">
        <v>2603</v>
      </c>
      <c r="U398" s="56" t="s">
        <v>2598</v>
      </c>
      <c r="V398" s="56" t="s">
        <v>2606</v>
      </c>
      <c r="W398" s="58">
        <v>35540</v>
      </c>
      <c r="X398" s="59" t="s">
        <v>2607</v>
      </c>
      <c r="Y398" s="56" t="s">
        <v>807</v>
      </c>
      <c r="Z398" s="56" t="s">
        <v>808</v>
      </c>
      <c r="AA398" s="56" t="s">
        <v>94</v>
      </c>
      <c r="AB398" s="56" t="s">
        <v>809</v>
      </c>
      <c r="AC398" s="56" t="s">
        <v>116</v>
      </c>
      <c r="AD398"/>
      <c r="AE398" s="56" t="s">
        <v>810</v>
      </c>
      <c r="AF398" s="56" t="s">
        <v>811</v>
      </c>
      <c r="AG398"/>
      <c r="AH398" s="56" t="s">
        <v>812</v>
      </c>
      <c r="AI398" s="56" t="s">
        <v>117</v>
      </c>
      <c r="AJ398" s="56" t="s">
        <v>94</v>
      </c>
      <c r="AK398" s="56" t="s">
        <v>813</v>
      </c>
      <c r="AL398" s="56" t="s">
        <v>813</v>
      </c>
      <c r="AM398"/>
      <c r="AN398" s="56" t="s">
        <v>75</v>
      </c>
      <c r="AO398" s="56" t="s">
        <v>3</v>
      </c>
      <c r="AP398" s="60">
        <v>10.36</v>
      </c>
      <c r="AQ398" s="60">
        <v>0</v>
      </c>
      <c r="AR398" s="58">
        <v>1</v>
      </c>
      <c r="AS398" s="58">
        <v>0</v>
      </c>
      <c r="AT398" s="60">
        <v>14028.24</v>
      </c>
      <c r="AU398" s="60">
        <v>7129.2</v>
      </c>
      <c r="AV398" s="60">
        <v>10.36</v>
      </c>
      <c r="AW398" s="60">
        <v>23510.66</v>
      </c>
      <c r="AX398" s="60">
        <v>7550.76</v>
      </c>
      <c r="AY398" s="60">
        <v>8392.61</v>
      </c>
      <c r="AZ398" s="60">
        <v>85607.39</v>
      </c>
      <c r="BA398" s="60">
        <v>14028.9</v>
      </c>
      <c r="BB398" s="60">
        <v>16090.36</v>
      </c>
      <c r="BC398" s="60">
        <v>16329.53</v>
      </c>
      <c r="BD398" s="60">
        <v>102888.98</v>
      </c>
      <c r="BE398" s="60">
        <v>25105.85</v>
      </c>
      <c r="BF398" s="60">
        <v>8989.02</v>
      </c>
      <c r="BG398" s="60">
        <v>14028.24</v>
      </c>
      <c r="BH398" s="60">
        <v>7129.2</v>
      </c>
      <c r="BI398" s="60">
        <v>329651.5</v>
      </c>
      <c r="BJ398" s="61">
        <v>595</v>
      </c>
      <c r="BK398" s="2" t="s">
        <v>2512</v>
      </c>
    </row>
    <row r="399" spans="1:63" s="1" customFormat="1" ht="15" x14ac:dyDescent="0.25">
      <c r="A399" s="56" t="s">
        <v>127</v>
      </c>
      <c r="B399" s="56" t="s">
        <v>104</v>
      </c>
      <c r="C399" s="56" t="s">
        <v>128</v>
      </c>
      <c r="D399"/>
      <c r="E399"/>
      <c r="F399"/>
      <c r="G399" s="56" t="s">
        <v>129</v>
      </c>
      <c r="H399" s="56" t="s">
        <v>130</v>
      </c>
      <c r="I399" s="56" t="s">
        <v>757</v>
      </c>
      <c r="J399"/>
      <c r="K399" s="56" t="s">
        <v>70</v>
      </c>
      <c r="L399" s="56" t="s">
        <v>131</v>
      </c>
      <c r="M399"/>
      <c r="N399"/>
      <c r="O399" s="56" t="s">
        <v>132</v>
      </c>
      <c r="P399"/>
      <c r="Q399" s="56" t="s">
        <v>758</v>
      </c>
      <c r="R399"/>
      <c r="S399"/>
      <c r="T399" s="56" t="s">
        <v>2603</v>
      </c>
      <c r="U399" s="56" t="s">
        <v>2603</v>
      </c>
      <c r="V399" s="56" t="s">
        <v>2608</v>
      </c>
      <c r="W399" s="58">
        <v>42826</v>
      </c>
      <c r="X399" s="59" t="s">
        <v>2609</v>
      </c>
      <c r="Y399" s="56" t="s">
        <v>2610</v>
      </c>
      <c r="Z399" s="56" t="s">
        <v>2611</v>
      </c>
      <c r="AA399" s="56" t="s">
        <v>1441</v>
      </c>
      <c r="AB399" s="56" t="s">
        <v>1442</v>
      </c>
      <c r="AC399" s="56" t="s">
        <v>190</v>
      </c>
      <c r="AD399"/>
      <c r="AE399" s="56" t="s">
        <v>2612</v>
      </c>
      <c r="AF399" s="56" t="s">
        <v>2613</v>
      </c>
      <c r="AG399" s="56" t="s">
        <v>1088</v>
      </c>
      <c r="AH399" s="56" t="s">
        <v>2614</v>
      </c>
      <c r="AI399" s="56" t="s">
        <v>81</v>
      </c>
      <c r="AJ399" s="56" t="s">
        <v>79</v>
      </c>
      <c r="AK399" s="56" t="s">
        <v>109</v>
      </c>
      <c r="AL399" s="56" t="s">
        <v>110</v>
      </c>
      <c r="AM399"/>
      <c r="AN399" s="56" t="s">
        <v>75</v>
      </c>
      <c r="AO399" s="56" t="s">
        <v>2</v>
      </c>
      <c r="AP399" s="60">
        <v>829.38</v>
      </c>
      <c r="AQ399" s="60">
        <v>0</v>
      </c>
      <c r="AR399" s="58">
        <v>1</v>
      </c>
      <c r="AS399" s="58">
        <v>0</v>
      </c>
      <c r="AT399" s="60">
        <v>14028.24</v>
      </c>
      <c r="AU399" s="60">
        <v>7129.2</v>
      </c>
      <c r="AV399" s="60">
        <v>600</v>
      </c>
      <c r="AW399" s="60">
        <v>23510.66</v>
      </c>
      <c r="AX399" s="60">
        <v>7550.76</v>
      </c>
      <c r="AY399" s="60">
        <v>8392.61</v>
      </c>
      <c r="AZ399" s="60">
        <v>85607.39</v>
      </c>
      <c r="BA399" s="60">
        <v>14028.9</v>
      </c>
      <c r="BB399" s="60">
        <v>16090.36</v>
      </c>
      <c r="BC399" s="60">
        <v>16329.53</v>
      </c>
      <c r="BD399" s="60">
        <v>102888.98</v>
      </c>
      <c r="BE399" s="60">
        <v>25105.85</v>
      </c>
      <c r="BF399" s="60">
        <v>8989.02</v>
      </c>
      <c r="BG399" s="60">
        <v>14028.24</v>
      </c>
      <c r="BH399" s="60">
        <v>7129.2</v>
      </c>
      <c r="BI399" s="60">
        <v>329651.5</v>
      </c>
      <c r="BJ399" s="61">
        <v>595</v>
      </c>
      <c r="BK399" s="2" t="s">
        <v>2512</v>
      </c>
    </row>
    <row r="400" spans="1:63" s="1" customFormat="1" ht="15" x14ac:dyDescent="0.25">
      <c r="A400" s="56" t="s">
        <v>127</v>
      </c>
      <c r="B400" s="56" t="s">
        <v>104</v>
      </c>
      <c r="C400" s="56" t="s">
        <v>128</v>
      </c>
      <c r="D400"/>
      <c r="E400"/>
      <c r="F400"/>
      <c r="G400" s="56" t="s">
        <v>129</v>
      </c>
      <c r="H400" s="56" t="s">
        <v>130</v>
      </c>
      <c r="I400" s="56" t="s">
        <v>757</v>
      </c>
      <c r="J400"/>
      <c r="K400" s="56" t="s">
        <v>70</v>
      </c>
      <c r="L400" s="56" t="s">
        <v>131</v>
      </c>
      <c r="M400"/>
      <c r="N400"/>
      <c r="O400" s="56" t="s">
        <v>132</v>
      </c>
      <c r="P400"/>
      <c r="Q400" s="56" t="s">
        <v>758</v>
      </c>
      <c r="R400"/>
      <c r="S400"/>
      <c r="T400" s="56" t="s">
        <v>2615</v>
      </c>
      <c r="U400" s="56" t="s">
        <v>2603</v>
      </c>
      <c r="V400" s="56" t="s">
        <v>2616</v>
      </c>
      <c r="W400" s="58">
        <v>33881</v>
      </c>
      <c r="X400" s="59" t="s">
        <v>2617</v>
      </c>
      <c r="Y400" s="56" t="s">
        <v>807</v>
      </c>
      <c r="Z400" s="56" t="s">
        <v>808</v>
      </c>
      <c r="AA400" s="56" t="s">
        <v>94</v>
      </c>
      <c r="AB400" s="56" t="s">
        <v>809</v>
      </c>
      <c r="AC400" s="56" t="s">
        <v>116</v>
      </c>
      <c r="AD400"/>
      <c r="AE400" s="56" t="s">
        <v>810</v>
      </c>
      <c r="AF400" s="56" t="s">
        <v>811</v>
      </c>
      <c r="AG400"/>
      <c r="AH400" s="56" t="s">
        <v>812</v>
      </c>
      <c r="AI400" s="56" t="s">
        <v>117</v>
      </c>
      <c r="AJ400" s="56" t="s">
        <v>94</v>
      </c>
      <c r="AK400" s="56" t="s">
        <v>813</v>
      </c>
      <c r="AL400" s="56" t="s">
        <v>813</v>
      </c>
      <c r="AM400"/>
      <c r="AN400" s="56" t="s">
        <v>75</v>
      </c>
      <c r="AO400" s="56" t="s">
        <v>3</v>
      </c>
      <c r="AP400" s="60">
        <v>10.14</v>
      </c>
      <c r="AQ400" s="60">
        <v>0</v>
      </c>
      <c r="AR400" s="58">
        <v>1</v>
      </c>
      <c r="AS400" s="58">
        <v>0</v>
      </c>
      <c r="AT400" s="60">
        <v>14028.24</v>
      </c>
      <c r="AU400" s="60">
        <v>7129.2</v>
      </c>
      <c r="AV400" s="60">
        <v>10.14</v>
      </c>
      <c r="AW400" s="60">
        <v>23510.66</v>
      </c>
      <c r="AX400" s="60">
        <v>7550.76</v>
      </c>
      <c r="AY400" s="60">
        <v>8392.61</v>
      </c>
      <c r="AZ400" s="60">
        <v>85607.39</v>
      </c>
      <c r="BA400" s="60">
        <v>14028.9</v>
      </c>
      <c r="BB400" s="60">
        <v>16090.36</v>
      </c>
      <c r="BC400" s="60">
        <v>16329.53</v>
      </c>
      <c r="BD400" s="60">
        <v>102888.98</v>
      </c>
      <c r="BE400" s="60">
        <v>25105.85</v>
      </c>
      <c r="BF400" s="60">
        <v>8989.02</v>
      </c>
      <c r="BG400" s="60">
        <v>14028.24</v>
      </c>
      <c r="BH400" s="60">
        <v>7129.2</v>
      </c>
      <c r="BI400" s="60">
        <v>329651.5</v>
      </c>
      <c r="BJ400" s="61">
        <v>595</v>
      </c>
      <c r="BK400" s="2" t="s">
        <v>2512</v>
      </c>
    </row>
    <row r="401" spans="1:63" s="1" customFormat="1" ht="15" x14ac:dyDescent="0.25">
      <c r="A401" s="56" t="s">
        <v>127</v>
      </c>
      <c r="B401" s="56" t="s">
        <v>104</v>
      </c>
      <c r="C401" s="56" t="s">
        <v>128</v>
      </c>
      <c r="D401"/>
      <c r="E401"/>
      <c r="F401"/>
      <c r="G401" s="56" t="s">
        <v>129</v>
      </c>
      <c r="H401" s="56" t="s">
        <v>130</v>
      </c>
      <c r="I401" s="56" t="s">
        <v>757</v>
      </c>
      <c r="J401"/>
      <c r="K401" s="56" t="s">
        <v>70</v>
      </c>
      <c r="L401" s="56" t="s">
        <v>131</v>
      </c>
      <c r="M401"/>
      <c r="N401"/>
      <c r="O401" s="56" t="s">
        <v>132</v>
      </c>
      <c r="P401"/>
      <c r="Q401" s="56" t="s">
        <v>758</v>
      </c>
      <c r="R401"/>
      <c r="S401"/>
      <c r="T401" s="56" t="s">
        <v>2615</v>
      </c>
      <c r="U401" s="56" t="s">
        <v>2615</v>
      </c>
      <c r="V401" s="56" t="s">
        <v>2618</v>
      </c>
      <c r="W401" s="58">
        <v>36844</v>
      </c>
      <c r="X401" s="59" t="s">
        <v>2619</v>
      </c>
      <c r="Y401" s="56" t="s">
        <v>807</v>
      </c>
      <c r="Z401" s="56" t="s">
        <v>808</v>
      </c>
      <c r="AA401" s="56" t="s">
        <v>94</v>
      </c>
      <c r="AB401" s="56" t="s">
        <v>809</v>
      </c>
      <c r="AC401" s="56" t="s">
        <v>116</v>
      </c>
      <c r="AD401"/>
      <c r="AE401" s="56" t="s">
        <v>810</v>
      </c>
      <c r="AF401" s="56" t="s">
        <v>811</v>
      </c>
      <c r="AG401"/>
      <c r="AH401" s="56" t="s">
        <v>812</v>
      </c>
      <c r="AI401" s="56" t="s">
        <v>117</v>
      </c>
      <c r="AJ401" s="56" t="s">
        <v>94</v>
      </c>
      <c r="AK401" s="56" t="s">
        <v>813</v>
      </c>
      <c r="AL401" s="56" t="s">
        <v>813</v>
      </c>
      <c r="AM401"/>
      <c r="AN401" s="56" t="s">
        <v>75</v>
      </c>
      <c r="AO401" s="56" t="s">
        <v>3</v>
      </c>
      <c r="AP401" s="60">
        <v>9.93</v>
      </c>
      <c r="AQ401" s="60">
        <v>0</v>
      </c>
      <c r="AR401" s="58">
        <v>1</v>
      </c>
      <c r="AS401" s="58">
        <v>0</v>
      </c>
      <c r="AT401" s="60">
        <v>14028.24</v>
      </c>
      <c r="AU401" s="60">
        <v>7129.2</v>
      </c>
      <c r="AV401" s="60">
        <v>9.93</v>
      </c>
      <c r="AW401" s="60">
        <v>23510.66</v>
      </c>
      <c r="AX401" s="60">
        <v>7550.76</v>
      </c>
      <c r="AY401" s="60">
        <v>8392.61</v>
      </c>
      <c r="AZ401" s="60">
        <v>85607.39</v>
      </c>
      <c r="BA401" s="60">
        <v>14028.9</v>
      </c>
      <c r="BB401" s="60">
        <v>16090.36</v>
      </c>
      <c r="BC401" s="60">
        <v>16329.53</v>
      </c>
      <c r="BD401" s="60">
        <v>102888.98</v>
      </c>
      <c r="BE401" s="60">
        <v>25105.85</v>
      </c>
      <c r="BF401" s="60">
        <v>8989.02</v>
      </c>
      <c r="BG401" s="60">
        <v>14028.24</v>
      </c>
      <c r="BH401" s="60">
        <v>7129.2</v>
      </c>
      <c r="BI401" s="60">
        <v>329651.5</v>
      </c>
      <c r="BJ401" s="61">
        <v>595</v>
      </c>
      <c r="BK401" s="2" t="s">
        <v>2512</v>
      </c>
    </row>
    <row r="402" spans="1:63" s="1" customFormat="1" ht="15" x14ac:dyDescent="0.25">
      <c r="A402" s="56" t="s">
        <v>127</v>
      </c>
      <c r="B402" s="56" t="s">
        <v>104</v>
      </c>
      <c r="C402" s="56" t="s">
        <v>128</v>
      </c>
      <c r="D402"/>
      <c r="E402"/>
      <c r="F402"/>
      <c r="G402" s="56" t="s">
        <v>129</v>
      </c>
      <c r="H402" s="56" t="s">
        <v>130</v>
      </c>
      <c r="I402" s="56" t="s">
        <v>757</v>
      </c>
      <c r="J402"/>
      <c r="K402" s="56" t="s">
        <v>70</v>
      </c>
      <c r="L402" s="56" t="s">
        <v>131</v>
      </c>
      <c r="M402"/>
      <c r="N402"/>
      <c r="O402" s="56" t="s">
        <v>132</v>
      </c>
      <c r="P402"/>
      <c r="Q402" s="56" t="s">
        <v>759</v>
      </c>
      <c r="R402"/>
      <c r="S402"/>
      <c r="T402" s="56" t="s">
        <v>2620</v>
      </c>
      <c r="U402" s="56" t="s">
        <v>2620</v>
      </c>
      <c r="V402" s="56" t="s">
        <v>2621</v>
      </c>
      <c r="W402" s="58">
        <v>29093</v>
      </c>
      <c r="X402" s="59" t="s">
        <v>2622</v>
      </c>
      <c r="Y402" s="56" t="s">
        <v>1025</v>
      </c>
      <c r="Z402" s="56" t="s">
        <v>1026</v>
      </c>
      <c r="AA402" s="56" t="s">
        <v>98</v>
      </c>
      <c r="AB402" s="56" t="s">
        <v>99</v>
      </c>
      <c r="AC402" s="56" t="s">
        <v>100</v>
      </c>
      <c r="AD402"/>
      <c r="AE402" s="56" t="s">
        <v>1027</v>
      </c>
      <c r="AF402" s="56" t="s">
        <v>762</v>
      </c>
      <c r="AG402" s="56" t="s">
        <v>763</v>
      </c>
      <c r="AH402" s="56" t="s">
        <v>764</v>
      </c>
      <c r="AI402" s="56" t="s">
        <v>74</v>
      </c>
      <c r="AJ402" s="56" t="s">
        <v>98</v>
      </c>
      <c r="AK402" s="56" t="s">
        <v>765</v>
      </c>
      <c r="AL402" s="56" t="s">
        <v>765</v>
      </c>
      <c r="AM402"/>
      <c r="AN402" s="56" t="s">
        <v>75</v>
      </c>
      <c r="AO402" s="56" t="s">
        <v>3</v>
      </c>
      <c r="AP402" s="60">
        <v>272.20999999999998</v>
      </c>
      <c r="AQ402" s="60">
        <v>0</v>
      </c>
      <c r="AR402" s="58">
        <v>1</v>
      </c>
      <c r="AS402" s="58">
        <v>0</v>
      </c>
      <c r="AT402" s="60">
        <v>14028.24</v>
      </c>
      <c r="AU402" s="60">
        <v>7129.2</v>
      </c>
      <c r="AV402" s="60">
        <v>272.20999999999998</v>
      </c>
      <c r="AW402" s="60">
        <v>23510.66</v>
      </c>
      <c r="AX402" s="60">
        <v>7550.76</v>
      </c>
      <c r="AY402" s="60">
        <v>8392.61</v>
      </c>
      <c r="AZ402" s="60">
        <v>85607.39</v>
      </c>
      <c r="BA402" s="60">
        <v>14028.9</v>
      </c>
      <c r="BB402" s="60">
        <v>16090.36</v>
      </c>
      <c r="BC402" s="60">
        <v>16329.53</v>
      </c>
      <c r="BD402" s="60">
        <v>102888.98</v>
      </c>
      <c r="BE402" s="60">
        <v>25105.85</v>
      </c>
      <c r="BF402" s="60">
        <v>8989.02</v>
      </c>
      <c r="BG402" s="60">
        <v>14028.24</v>
      </c>
      <c r="BH402" s="60">
        <v>7129.2</v>
      </c>
      <c r="BI402" s="60">
        <v>329651.5</v>
      </c>
      <c r="BJ402" s="61">
        <v>595</v>
      </c>
      <c r="BK402" s="2" t="s">
        <v>2512</v>
      </c>
    </row>
    <row r="403" spans="1:63" s="1" customFormat="1" ht="15" x14ac:dyDescent="0.25">
      <c r="A403" s="56" t="s">
        <v>127</v>
      </c>
      <c r="B403" s="56" t="s">
        <v>104</v>
      </c>
      <c r="C403" s="56" t="s">
        <v>128</v>
      </c>
      <c r="D403"/>
      <c r="E403"/>
      <c r="F403"/>
      <c r="G403" s="56" t="s">
        <v>129</v>
      </c>
      <c r="H403" s="56" t="s">
        <v>130</v>
      </c>
      <c r="I403" s="56" t="s">
        <v>757</v>
      </c>
      <c r="J403"/>
      <c r="K403" s="56" t="s">
        <v>70</v>
      </c>
      <c r="L403" s="56" t="s">
        <v>131</v>
      </c>
      <c r="M403"/>
      <c r="N403"/>
      <c r="O403" s="56" t="s">
        <v>132</v>
      </c>
      <c r="P403"/>
      <c r="Q403" s="56" t="s">
        <v>758</v>
      </c>
      <c r="R403"/>
      <c r="S403"/>
      <c r="T403" s="56" t="s">
        <v>2620</v>
      </c>
      <c r="U403" s="56" t="s">
        <v>2620</v>
      </c>
      <c r="V403" s="56" t="s">
        <v>2623</v>
      </c>
      <c r="W403" s="58">
        <v>27130</v>
      </c>
      <c r="X403" s="59" t="s">
        <v>2624</v>
      </c>
      <c r="Y403" s="56" t="s">
        <v>807</v>
      </c>
      <c r="Z403" s="56" t="s">
        <v>808</v>
      </c>
      <c r="AA403" s="56" t="s">
        <v>94</v>
      </c>
      <c r="AB403" s="56" t="s">
        <v>809</v>
      </c>
      <c r="AC403" s="56" t="s">
        <v>116</v>
      </c>
      <c r="AD403"/>
      <c r="AE403" s="56" t="s">
        <v>810</v>
      </c>
      <c r="AF403" s="56" t="s">
        <v>811</v>
      </c>
      <c r="AG403"/>
      <c r="AH403" s="56" t="s">
        <v>812</v>
      </c>
      <c r="AI403" s="56" t="s">
        <v>117</v>
      </c>
      <c r="AJ403" s="56" t="s">
        <v>94</v>
      </c>
      <c r="AK403" s="56" t="s">
        <v>813</v>
      </c>
      <c r="AL403" s="56" t="s">
        <v>813</v>
      </c>
      <c r="AM403"/>
      <c r="AN403" s="56" t="s">
        <v>75</v>
      </c>
      <c r="AO403" s="56" t="s">
        <v>3</v>
      </c>
      <c r="AP403" s="60">
        <v>8.5399999999999991</v>
      </c>
      <c r="AQ403" s="60">
        <v>0</v>
      </c>
      <c r="AR403" s="58">
        <v>1</v>
      </c>
      <c r="AS403" s="58">
        <v>0</v>
      </c>
      <c r="AT403" s="60">
        <v>14028.24</v>
      </c>
      <c r="AU403" s="60">
        <v>7129.2</v>
      </c>
      <c r="AV403" s="60">
        <v>8.5399999999999991</v>
      </c>
      <c r="AW403" s="60">
        <v>23510.66</v>
      </c>
      <c r="AX403" s="60">
        <v>7550.76</v>
      </c>
      <c r="AY403" s="60">
        <v>8392.61</v>
      </c>
      <c r="AZ403" s="60">
        <v>85607.39</v>
      </c>
      <c r="BA403" s="60">
        <v>14028.9</v>
      </c>
      <c r="BB403" s="60">
        <v>16090.36</v>
      </c>
      <c r="BC403" s="60">
        <v>16329.53</v>
      </c>
      <c r="BD403" s="60">
        <v>102888.98</v>
      </c>
      <c r="BE403" s="60">
        <v>25105.85</v>
      </c>
      <c r="BF403" s="60">
        <v>8989.02</v>
      </c>
      <c r="BG403" s="60">
        <v>14028.24</v>
      </c>
      <c r="BH403" s="60">
        <v>7129.2</v>
      </c>
      <c r="BI403" s="60">
        <v>329651.5</v>
      </c>
      <c r="BJ403" s="61">
        <v>595</v>
      </c>
      <c r="BK403" s="2" t="s">
        <v>2512</v>
      </c>
    </row>
    <row r="404" spans="1:63" s="1" customFormat="1" ht="15" x14ac:dyDescent="0.25">
      <c r="A404" s="56" t="s">
        <v>127</v>
      </c>
      <c r="B404" s="56" t="s">
        <v>104</v>
      </c>
      <c r="C404" s="56" t="s">
        <v>128</v>
      </c>
      <c r="D404"/>
      <c r="E404"/>
      <c r="F404"/>
      <c r="G404" s="56" t="s">
        <v>129</v>
      </c>
      <c r="H404" s="56" t="s">
        <v>130</v>
      </c>
      <c r="I404" s="56" t="s">
        <v>757</v>
      </c>
      <c r="J404"/>
      <c r="K404" s="56" t="s">
        <v>70</v>
      </c>
      <c r="L404" s="56" t="s">
        <v>131</v>
      </c>
      <c r="M404"/>
      <c r="N404"/>
      <c r="O404" s="56" t="s">
        <v>132</v>
      </c>
      <c r="P404"/>
      <c r="Q404" s="56" t="s">
        <v>758</v>
      </c>
      <c r="R404"/>
      <c r="S404"/>
      <c r="T404" s="56" t="s">
        <v>2620</v>
      </c>
      <c r="U404" s="56" t="s">
        <v>2620</v>
      </c>
      <c r="V404" s="56" t="s">
        <v>2625</v>
      </c>
      <c r="W404" s="58">
        <v>27210</v>
      </c>
      <c r="X404" s="59" t="s">
        <v>2626</v>
      </c>
      <c r="Y404" s="56" t="s">
        <v>807</v>
      </c>
      <c r="Z404" s="56" t="s">
        <v>808</v>
      </c>
      <c r="AA404" s="56" t="s">
        <v>94</v>
      </c>
      <c r="AB404" s="56" t="s">
        <v>809</v>
      </c>
      <c r="AC404" s="56" t="s">
        <v>116</v>
      </c>
      <c r="AD404"/>
      <c r="AE404" s="56" t="s">
        <v>810</v>
      </c>
      <c r="AF404" s="56" t="s">
        <v>811</v>
      </c>
      <c r="AG404"/>
      <c r="AH404" s="56" t="s">
        <v>812</v>
      </c>
      <c r="AI404" s="56" t="s">
        <v>117</v>
      </c>
      <c r="AJ404" s="56" t="s">
        <v>94</v>
      </c>
      <c r="AK404" s="56" t="s">
        <v>813</v>
      </c>
      <c r="AL404" s="56" t="s">
        <v>813</v>
      </c>
      <c r="AM404"/>
      <c r="AN404" s="56" t="s">
        <v>75</v>
      </c>
      <c r="AO404" s="56" t="s">
        <v>3</v>
      </c>
      <c r="AP404" s="60">
        <v>8.9600000000000009</v>
      </c>
      <c r="AQ404" s="60">
        <v>0</v>
      </c>
      <c r="AR404" s="58">
        <v>1</v>
      </c>
      <c r="AS404" s="58">
        <v>0</v>
      </c>
      <c r="AT404" s="60">
        <v>14028.24</v>
      </c>
      <c r="AU404" s="60">
        <v>7129.2</v>
      </c>
      <c r="AV404" s="60">
        <v>8.9600000000000009</v>
      </c>
      <c r="AW404" s="60">
        <v>23510.66</v>
      </c>
      <c r="AX404" s="60">
        <v>7550.76</v>
      </c>
      <c r="AY404" s="60">
        <v>8392.61</v>
      </c>
      <c r="AZ404" s="60">
        <v>85607.39</v>
      </c>
      <c r="BA404" s="60">
        <v>14028.9</v>
      </c>
      <c r="BB404" s="60">
        <v>16090.36</v>
      </c>
      <c r="BC404" s="60">
        <v>16329.53</v>
      </c>
      <c r="BD404" s="60">
        <v>102888.98</v>
      </c>
      <c r="BE404" s="60">
        <v>25105.85</v>
      </c>
      <c r="BF404" s="60">
        <v>8989.02</v>
      </c>
      <c r="BG404" s="60">
        <v>14028.24</v>
      </c>
      <c r="BH404" s="60">
        <v>7129.2</v>
      </c>
      <c r="BI404" s="60">
        <v>329651.5</v>
      </c>
      <c r="BJ404" s="61">
        <v>595</v>
      </c>
      <c r="BK404" s="2" t="s">
        <v>2512</v>
      </c>
    </row>
    <row r="405" spans="1:63" s="1" customFormat="1" ht="15" x14ac:dyDescent="0.25">
      <c r="A405" s="56" t="s">
        <v>127</v>
      </c>
      <c r="B405" s="56" t="s">
        <v>104</v>
      </c>
      <c r="C405" s="56" t="s">
        <v>128</v>
      </c>
      <c r="D405"/>
      <c r="E405"/>
      <c r="F405"/>
      <c r="G405" s="56" t="s">
        <v>129</v>
      </c>
      <c r="H405" s="56" t="s">
        <v>130</v>
      </c>
      <c r="I405" s="56" t="s">
        <v>757</v>
      </c>
      <c r="J405"/>
      <c r="K405" s="56" t="s">
        <v>70</v>
      </c>
      <c r="L405" s="56" t="s">
        <v>131</v>
      </c>
      <c r="M405"/>
      <c r="N405"/>
      <c r="O405" s="56" t="s">
        <v>132</v>
      </c>
      <c r="P405"/>
      <c r="Q405" s="56" t="s">
        <v>759</v>
      </c>
      <c r="R405"/>
      <c r="S405"/>
      <c r="T405" s="56" t="s">
        <v>2620</v>
      </c>
      <c r="U405" s="56" t="s">
        <v>2598</v>
      </c>
      <c r="V405" s="56" t="s">
        <v>2627</v>
      </c>
      <c r="W405" s="58">
        <v>29641</v>
      </c>
      <c r="X405" s="59" t="s">
        <v>2628</v>
      </c>
      <c r="Y405" s="56" t="s">
        <v>795</v>
      </c>
      <c r="Z405" s="56" t="s">
        <v>796</v>
      </c>
      <c r="AA405" s="56" t="s">
        <v>180</v>
      </c>
      <c r="AB405" s="56" t="s">
        <v>181</v>
      </c>
      <c r="AC405" s="56" t="s">
        <v>182</v>
      </c>
      <c r="AD405"/>
      <c r="AE405" s="56" t="s">
        <v>797</v>
      </c>
      <c r="AF405" s="56" t="s">
        <v>114</v>
      </c>
      <c r="AG405" s="56" t="s">
        <v>115</v>
      </c>
      <c r="AH405" s="56" t="s">
        <v>798</v>
      </c>
      <c r="AI405" s="56" t="s">
        <v>74</v>
      </c>
      <c r="AJ405" s="56" t="s">
        <v>183</v>
      </c>
      <c r="AK405" s="56" t="s">
        <v>799</v>
      </c>
      <c r="AL405" s="56" t="s">
        <v>800</v>
      </c>
      <c r="AM405"/>
      <c r="AN405" s="56" t="s">
        <v>75</v>
      </c>
      <c r="AO405" s="56" t="s">
        <v>3</v>
      </c>
      <c r="AP405" s="60">
        <v>10.01</v>
      </c>
      <c r="AQ405" s="60">
        <v>0</v>
      </c>
      <c r="AR405" s="58">
        <v>1</v>
      </c>
      <c r="AS405" s="58">
        <v>0</v>
      </c>
      <c r="AT405" s="60">
        <v>14028.24</v>
      </c>
      <c r="AU405" s="60">
        <v>7129.2</v>
      </c>
      <c r="AV405" s="60">
        <v>10.01</v>
      </c>
      <c r="AW405" s="60">
        <v>23510.66</v>
      </c>
      <c r="AX405" s="60">
        <v>7550.76</v>
      </c>
      <c r="AY405" s="60">
        <v>8392.61</v>
      </c>
      <c r="AZ405" s="60">
        <v>85607.39</v>
      </c>
      <c r="BA405" s="60">
        <v>14028.9</v>
      </c>
      <c r="BB405" s="60">
        <v>16090.36</v>
      </c>
      <c r="BC405" s="60">
        <v>16329.53</v>
      </c>
      <c r="BD405" s="60">
        <v>102888.98</v>
      </c>
      <c r="BE405" s="60">
        <v>25105.85</v>
      </c>
      <c r="BF405" s="60">
        <v>8989.02</v>
      </c>
      <c r="BG405" s="60">
        <v>14028.24</v>
      </c>
      <c r="BH405" s="60">
        <v>7129.2</v>
      </c>
      <c r="BI405" s="60">
        <v>329651.5</v>
      </c>
      <c r="BJ405" s="61">
        <v>595</v>
      </c>
      <c r="BK405" s="2" t="s">
        <v>2512</v>
      </c>
    </row>
    <row r="406" spans="1:63" s="1" customFormat="1" ht="15" x14ac:dyDescent="0.25">
      <c r="A406" s="56" t="s">
        <v>127</v>
      </c>
      <c r="B406" s="56" t="s">
        <v>104</v>
      </c>
      <c r="C406" s="56" t="s">
        <v>128</v>
      </c>
      <c r="D406"/>
      <c r="E406"/>
      <c r="F406"/>
      <c r="G406" s="56" t="s">
        <v>129</v>
      </c>
      <c r="H406" s="56" t="s">
        <v>130</v>
      </c>
      <c r="I406" s="56" t="s">
        <v>757</v>
      </c>
      <c r="J406"/>
      <c r="K406" s="56" t="s">
        <v>70</v>
      </c>
      <c r="L406" s="56" t="s">
        <v>131</v>
      </c>
      <c r="M406"/>
      <c r="N406"/>
      <c r="O406" s="56" t="s">
        <v>132</v>
      </c>
      <c r="P406"/>
      <c r="Q406" s="56" t="s">
        <v>759</v>
      </c>
      <c r="R406"/>
      <c r="S406"/>
      <c r="T406" s="56" t="s">
        <v>2629</v>
      </c>
      <c r="U406" s="56" t="s">
        <v>2630</v>
      </c>
      <c r="V406" s="56" t="s">
        <v>2631</v>
      </c>
      <c r="W406" s="58">
        <v>12824</v>
      </c>
      <c r="X406" s="59" t="s">
        <v>2632</v>
      </c>
      <c r="Y406" s="56" t="s">
        <v>2633</v>
      </c>
      <c r="Z406" s="56" t="s">
        <v>2634</v>
      </c>
      <c r="AA406" s="56" t="s">
        <v>94</v>
      </c>
      <c r="AB406" s="56" t="s">
        <v>809</v>
      </c>
      <c r="AC406" s="56" t="s">
        <v>116</v>
      </c>
      <c r="AD406"/>
      <c r="AE406" s="56" t="s">
        <v>2635</v>
      </c>
      <c r="AF406" s="56" t="s">
        <v>876</v>
      </c>
      <c r="AG406" s="56" t="s">
        <v>115</v>
      </c>
      <c r="AH406" s="56" t="s">
        <v>2636</v>
      </c>
      <c r="AI406" s="56" t="s">
        <v>74</v>
      </c>
      <c r="AJ406" s="56" t="s">
        <v>94</v>
      </c>
      <c r="AK406" s="56" t="s">
        <v>2637</v>
      </c>
      <c r="AL406" s="56" t="s">
        <v>2637</v>
      </c>
      <c r="AM406"/>
      <c r="AN406" s="56" t="s">
        <v>75</v>
      </c>
      <c r="AO406" s="56" t="s">
        <v>3</v>
      </c>
      <c r="AP406" s="60">
        <v>74.75</v>
      </c>
      <c r="AQ406" s="60">
        <v>0</v>
      </c>
      <c r="AR406" s="58">
        <v>1</v>
      </c>
      <c r="AS406" s="58">
        <v>0</v>
      </c>
      <c r="AT406" s="60">
        <v>14028.24</v>
      </c>
      <c r="AU406" s="60">
        <v>7129.2</v>
      </c>
      <c r="AV406" s="60">
        <v>74.75</v>
      </c>
      <c r="AW406" s="60">
        <v>23510.66</v>
      </c>
      <c r="AX406" s="60">
        <v>7550.76</v>
      </c>
      <c r="AY406" s="60">
        <v>8392.61</v>
      </c>
      <c r="AZ406" s="60">
        <v>85607.39</v>
      </c>
      <c r="BA406" s="60">
        <v>14028.9</v>
      </c>
      <c r="BB406" s="60">
        <v>16090.36</v>
      </c>
      <c r="BC406" s="60">
        <v>16329.53</v>
      </c>
      <c r="BD406" s="60">
        <v>102888.98</v>
      </c>
      <c r="BE406" s="60">
        <v>25105.85</v>
      </c>
      <c r="BF406" s="60">
        <v>8989.02</v>
      </c>
      <c r="BG406" s="60">
        <v>14028.24</v>
      </c>
      <c r="BH406" s="60">
        <v>7129.2</v>
      </c>
      <c r="BI406" s="60">
        <v>329651.5</v>
      </c>
      <c r="BJ406" s="61">
        <v>595</v>
      </c>
      <c r="BK406" s="2" t="s">
        <v>2512</v>
      </c>
    </row>
    <row r="407" spans="1:63" s="1" customFormat="1" ht="15" x14ac:dyDescent="0.25">
      <c r="A407" s="56" t="s">
        <v>127</v>
      </c>
      <c r="B407" s="56" t="s">
        <v>104</v>
      </c>
      <c r="C407" s="56" t="s">
        <v>128</v>
      </c>
      <c r="D407"/>
      <c r="E407"/>
      <c r="F407"/>
      <c r="G407" s="56" t="s">
        <v>129</v>
      </c>
      <c r="H407" s="56" t="s">
        <v>130</v>
      </c>
      <c r="I407" s="56" t="s">
        <v>757</v>
      </c>
      <c r="J407"/>
      <c r="K407" s="56" t="s">
        <v>70</v>
      </c>
      <c r="L407" s="56" t="s">
        <v>131</v>
      </c>
      <c r="M407"/>
      <c r="N407"/>
      <c r="O407" s="56" t="s">
        <v>132</v>
      </c>
      <c r="P407"/>
      <c r="Q407" s="56" t="s">
        <v>759</v>
      </c>
      <c r="R407"/>
      <c r="S407"/>
      <c r="T407" s="56" t="s">
        <v>2629</v>
      </c>
      <c r="U407" s="56" t="s">
        <v>2620</v>
      </c>
      <c r="V407" s="56" t="s">
        <v>2502</v>
      </c>
      <c r="W407" s="58">
        <v>12052</v>
      </c>
      <c r="X407" s="59" t="s">
        <v>2638</v>
      </c>
      <c r="Y407" s="56" t="s">
        <v>765</v>
      </c>
      <c r="Z407" s="56" t="s">
        <v>802</v>
      </c>
      <c r="AA407" s="56" t="s">
        <v>98</v>
      </c>
      <c r="AB407" s="56" t="s">
        <v>99</v>
      </c>
      <c r="AC407" s="56" t="s">
        <v>100</v>
      </c>
      <c r="AD407"/>
      <c r="AE407" s="56" t="s">
        <v>803</v>
      </c>
      <c r="AF407" s="56" t="s">
        <v>762</v>
      </c>
      <c r="AG407" s="56" t="s">
        <v>763</v>
      </c>
      <c r="AH407" s="56" t="s">
        <v>764</v>
      </c>
      <c r="AI407" s="56" t="s">
        <v>74</v>
      </c>
      <c r="AJ407" s="56" t="s">
        <v>98</v>
      </c>
      <c r="AK407" s="56" t="s">
        <v>765</v>
      </c>
      <c r="AL407" s="56" t="s">
        <v>765</v>
      </c>
      <c r="AM407"/>
      <c r="AN407" s="56" t="s">
        <v>75</v>
      </c>
      <c r="AO407" s="56" t="s">
        <v>3</v>
      </c>
      <c r="AP407" s="60">
        <v>31.5</v>
      </c>
      <c r="AQ407" s="60">
        <v>0</v>
      </c>
      <c r="AR407" s="58">
        <v>1</v>
      </c>
      <c r="AS407" s="58">
        <v>0</v>
      </c>
      <c r="AT407" s="60">
        <v>14028.24</v>
      </c>
      <c r="AU407" s="60">
        <v>7129.2</v>
      </c>
      <c r="AV407" s="60">
        <v>31.5</v>
      </c>
      <c r="AW407" s="60">
        <v>23510.66</v>
      </c>
      <c r="AX407" s="60">
        <v>7550.76</v>
      </c>
      <c r="AY407" s="60">
        <v>8392.61</v>
      </c>
      <c r="AZ407" s="60">
        <v>85607.39</v>
      </c>
      <c r="BA407" s="60">
        <v>14028.9</v>
      </c>
      <c r="BB407" s="60">
        <v>16090.36</v>
      </c>
      <c r="BC407" s="60">
        <v>16329.53</v>
      </c>
      <c r="BD407" s="60">
        <v>102888.98</v>
      </c>
      <c r="BE407" s="60">
        <v>25105.85</v>
      </c>
      <c r="BF407" s="60">
        <v>8989.02</v>
      </c>
      <c r="BG407" s="60">
        <v>14028.24</v>
      </c>
      <c r="BH407" s="60">
        <v>7129.2</v>
      </c>
      <c r="BI407" s="60">
        <v>329651.5</v>
      </c>
      <c r="BJ407" s="61">
        <v>595</v>
      </c>
      <c r="BK407" s="2" t="s">
        <v>2512</v>
      </c>
    </row>
    <row r="408" spans="1:63" s="1" customFormat="1" ht="15" x14ac:dyDescent="0.25">
      <c r="A408" s="56" t="s">
        <v>127</v>
      </c>
      <c r="B408" s="56" t="s">
        <v>104</v>
      </c>
      <c r="C408" s="56" t="s">
        <v>128</v>
      </c>
      <c r="D408"/>
      <c r="E408"/>
      <c r="F408"/>
      <c r="G408" s="56" t="s">
        <v>129</v>
      </c>
      <c r="H408" s="56" t="s">
        <v>130</v>
      </c>
      <c r="I408" s="56" t="s">
        <v>757</v>
      </c>
      <c r="J408"/>
      <c r="K408" s="56" t="s">
        <v>70</v>
      </c>
      <c r="L408" s="56" t="s">
        <v>131</v>
      </c>
      <c r="M408"/>
      <c r="N408"/>
      <c r="O408" s="56" t="s">
        <v>132</v>
      </c>
      <c r="P408"/>
      <c r="Q408" s="56" t="s">
        <v>759</v>
      </c>
      <c r="R408"/>
      <c r="S408"/>
      <c r="T408" s="56" t="s">
        <v>2629</v>
      </c>
      <c r="U408" s="56" t="s">
        <v>2620</v>
      </c>
      <c r="V408" s="56" t="s">
        <v>2504</v>
      </c>
      <c r="W408" s="58">
        <v>12053</v>
      </c>
      <c r="X408" s="59" t="s">
        <v>2639</v>
      </c>
      <c r="Y408" s="56" t="s">
        <v>765</v>
      </c>
      <c r="Z408" s="56" t="s">
        <v>802</v>
      </c>
      <c r="AA408" s="56" t="s">
        <v>98</v>
      </c>
      <c r="AB408" s="56" t="s">
        <v>99</v>
      </c>
      <c r="AC408" s="56" t="s">
        <v>100</v>
      </c>
      <c r="AD408"/>
      <c r="AE408" s="56" t="s">
        <v>803</v>
      </c>
      <c r="AF408" s="56" t="s">
        <v>762</v>
      </c>
      <c r="AG408" s="56" t="s">
        <v>763</v>
      </c>
      <c r="AH408" s="56" t="s">
        <v>764</v>
      </c>
      <c r="AI408" s="56" t="s">
        <v>74</v>
      </c>
      <c r="AJ408" s="56" t="s">
        <v>98</v>
      </c>
      <c r="AK408" s="56" t="s">
        <v>765</v>
      </c>
      <c r="AL408" s="56" t="s">
        <v>765</v>
      </c>
      <c r="AM408"/>
      <c r="AN408" s="56" t="s">
        <v>75</v>
      </c>
      <c r="AO408" s="56" t="s">
        <v>3</v>
      </c>
      <c r="AP408" s="60">
        <v>31.5</v>
      </c>
      <c r="AQ408" s="60">
        <v>0</v>
      </c>
      <c r="AR408" s="58">
        <v>1</v>
      </c>
      <c r="AS408" s="58">
        <v>0</v>
      </c>
      <c r="AT408" s="60">
        <v>14028.24</v>
      </c>
      <c r="AU408" s="60">
        <v>7129.2</v>
      </c>
      <c r="AV408" s="60">
        <v>31.5</v>
      </c>
      <c r="AW408" s="60">
        <v>23510.66</v>
      </c>
      <c r="AX408" s="60">
        <v>7550.76</v>
      </c>
      <c r="AY408" s="60">
        <v>8392.61</v>
      </c>
      <c r="AZ408" s="60">
        <v>85607.39</v>
      </c>
      <c r="BA408" s="60">
        <v>14028.9</v>
      </c>
      <c r="BB408" s="60">
        <v>16090.36</v>
      </c>
      <c r="BC408" s="60">
        <v>16329.53</v>
      </c>
      <c r="BD408" s="60">
        <v>102888.98</v>
      </c>
      <c r="BE408" s="60">
        <v>25105.85</v>
      </c>
      <c r="BF408" s="60">
        <v>8989.02</v>
      </c>
      <c r="BG408" s="60">
        <v>14028.24</v>
      </c>
      <c r="BH408" s="60">
        <v>7129.2</v>
      </c>
      <c r="BI408" s="60">
        <v>329651.5</v>
      </c>
      <c r="BJ408" s="61">
        <v>595</v>
      </c>
      <c r="BK408" s="2" t="s">
        <v>2512</v>
      </c>
    </row>
    <row r="409" spans="1:63" s="1" customFormat="1" ht="15" x14ac:dyDescent="0.25">
      <c r="A409" s="56" t="s">
        <v>127</v>
      </c>
      <c r="B409" s="56" t="s">
        <v>104</v>
      </c>
      <c r="C409" s="56" t="s">
        <v>128</v>
      </c>
      <c r="D409"/>
      <c r="E409"/>
      <c r="F409"/>
      <c r="G409" s="56" t="s">
        <v>129</v>
      </c>
      <c r="H409" s="56" t="s">
        <v>130</v>
      </c>
      <c r="I409" s="56" t="s">
        <v>757</v>
      </c>
      <c r="J409"/>
      <c r="K409" s="56" t="s">
        <v>70</v>
      </c>
      <c r="L409" s="56" t="s">
        <v>131</v>
      </c>
      <c r="M409"/>
      <c r="N409"/>
      <c r="O409" s="56" t="s">
        <v>132</v>
      </c>
      <c r="P409"/>
      <c r="Q409" s="56" t="s">
        <v>759</v>
      </c>
      <c r="R409"/>
      <c r="S409"/>
      <c r="T409" s="56" t="s">
        <v>2629</v>
      </c>
      <c r="U409" s="56" t="s">
        <v>2620</v>
      </c>
      <c r="V409" s="56" t="s">
        <v>2640</v>
      </c>
      <c r="W409" s="58">
        <v>13751</v>
      </c>
      <c r="X409" s="59" t="s">
        <v>2641</v>
      </c>
      <c r="Y409" s="56" t="s">
        <v>149</v>
      </c>
      <c r="Z409" s="56" t="s">
        <v>150</v>
      </c>
      <c r="AA409" s="56" t="s">
        <v>151</v>
      </c>
      <c r="AB409" s="56" t="s">
        <v>152</v>
      </c>
      <c r="AC409" s="56" t="s">
        <v>153</v>
      </c>
      <c r="AD409"/>
      <c r="AE409" s="56" t="s">
        <v>154</v>
      </c>
      <c r="AF409" s="56" t="s">
        <v>155</v>
      </c>
      <c r="AG409" s="56" t="s">
        <v>156</v>
      </c>
      <c r="AH409" s="56" t="s">
        <v>157</v>
      </c>
      <c r="AI409" s="56" t="s">
        <v>74</v>
      </c>
      <c r="AJ409" s="56" t="s">
        <v>158</v>
      </c>
      <c r="AK409" s="56" t="s">
        <v>159</v>
      </c>
      <c r="AL409" s="56" t="s">
        <v>159</v>
      </c>
      <c r="AM409"/>
      <c r="AN409" s="56" t="s">
        <v>75</v>
      </c>
      <c r="AO409" s="56" t="s">
        <v>3</v>
      </c>
      <c r="AP409" s="60">
        <v>56.98</v>
      </c>
      <c r="AQ409" s="60">
        <v>0</v>
      </c>
      <c r="AR409" s="58">
        <v>1</v>
      </c>
      <c r="AS409" s="58">
        <v>0</v>
      </c>
      <c r="AT409" s="60">
        <v>14028.24</v>
      </c>
      <c r="AU409" s="60">
        <v>7129.2</v>
      </c>
      <c r="AV409" s="60">
        <v>56.98</v>
      </c>
      <c r="AW409" s="60">
        <v>23510.66</v>
      </c>
      <c r="AX409" s="60">
        <v>7550.76</v>
      </c>
      <c r="AY409" s="60">
        <v>8392.61</v>
      </c>
      <c r="AZ409" s="60">
        <v>85607.39</v>
      </c>
      <c r="BA409" s="60">
        <v>14028.9</v>
      </c>
      <c r="BB409" s="60">
        <v>16090.36</v>
      </c>
      <c r="BC409" s="60">
        <v>16329.53</v>
      </c>
      <c r="BD409" s="60">
        <v>102888.98</v>
      </c>
      <c r="BE409" s="60">
        <v>25105.85</v>
      </c>
      <c r="BF409" s="60">
        <v>8989.02</v>
      </c>
      <c r="BG409" s="60">
        <v>14028.24</v>
      </c>
      <c r="BH409" s="60">
        <v>7129.2</v>
      </c>
      <c r="BI409" s="60">
        <v>329651.5</v>
      </c>
      <c r="BJ409" s="61">
        <v>595</v>
      </c>
      <c r="BK409" s="2" t="s">
        <v>2512</v>
      </c>
    </row>
    <row r="410" spans="1:63" s="1" customFormat="1" ht="23.25" x14ac:dyDescent="0.25">
      <c r="A410" s="56" t="s">
        <v>127</v>
      </c>
      <c r="B410" s="56" t="s">
        <v>104</v>
      </c>
      <c r="C410" s="56" t="s">
        <v>128</v>
      </c>
      <c r="D410"/>
      <c r="E410"/>
      <c r="F410"/>
      <c r="G410" s="56" t="s">
        <v>129</v>
      </c>
      <c r="H410" s="56" t="s">
        <v>130</v>
      </c>
      <c r="I410" s="56" t="s">
        <v>757</v>
      </c>
      <c r="J410"/>
      <c r="K410" s="56" t="s">
        <v>70</v>
      </c>
      <c r="L410" s="56" t="s">
        <v>131</v>
      </c>
      <c r="M410"/>
      <c r="N410"/>
      <c r="O410" s="56" t="s">
        <v>132</v>
      </c>
      <c r="P410"/>
      <c r="Q410" s="56" t="s">
        <v>759</v>
      </c>
      <c r="R410"/>
      <c r="S410"/>
      <c r="T410" s="56" t="s">
        <v>2629</v>
      </c>
      <c r="U410" s="56" t="s">
        <v>2620</v>
      </c>
      <c r="V410" s="56" t="s">
        <v>112</v>
      </c>
      <c r="W410" s="58">
        <v>13948</v>
      </c>
      <c r="X410" s="59" t="s">
        <v>2642</v>
      </c>
      <c r="Y410" s="56" t="s">
        <v>140</v>
      </c>
      <c r="Z410" s="56" t="s">
        <v>141</v>
      </c>
      <c r="AA410" s="56" t="s">
        <v>142</v>
      </c>
      <c r="AB410" s="56" t="s">
        <v>143</v>
      </c>
      <c r="AC410" s="56" t="s">
        <v>144</v>
      </c>
      <c r="AD410"/>
      <c r="AE410" s="56" t="s">
        <v>145</v>
      </c>
      <c r="AF410" s="56" t="s">
        <v>114</v>
      </c>
      <c r="AG410" s="56" t="s">
        <v>115</v>
      </c>
      <c r="AH410" s="56" t="s">
        <v>146</v>
      </c>
      <c r="AI410" s="56" t="s">
        <v>74</v>
      </c>
      <c r="AJ410" s="56" t="s">
        <v>147</v>
      </c>
      <c r="AK410" s="56" t="s">
        <v>148</v>
      </c>
      <c r="AL410" s="56" t="s">
        <v>148</v>
      </c>
      <c r="AM410"/>
      <c r="AN410" s="56" t="s">
        <v>75</v>
      </c>
      <c r="AO410" s="56" t="s">
        <v>3</v>
      </c>
      <c r="AP410" s="60">
        <v>2.57</v>
      </c>
      <c r="AQ410" s="60">
        <v>0</v>
      </c>
      <c r="AR410" s="58">
        <v>1</v>
      </c>
      <c r="AS410" s="58">
        <v>0</v>
      </c>
      <c r="AT410" s="60">
        <v>14028.24</v>
      </c>
      <c r="AU410" s="60">
        <v>7129.2</v>
      </c>
      <c r="AV410" s="60">
        <v>2.57</v>
      </c>
      <c r="AW410" s="60">
        <v>23510.66</v>
      </c>
      <c r="AX410" s="60">
        <v>7550.76</v>
      </c>
      <c r="AY410" s="60">
        <v>8392.61</v>
      </c>
      <c r="AZ410" s="60">
        <v>85607.39</v>
      </c>
      <c r="BA410" s="60">
        <v>14028.9</v>
      </c>
      <c r="BB410" s="60">
        <v>16090.36</v>
      </c>
      <c r="BC410" s="60">
        <v>16329.53</v>
      </c>
      <c r="BD410" s="60">
        <v>102888.98</v>
      </c>
      <c r="BE410" s="60">
        <v>25105.85</v>
      </c>
      <c r="BF410" s="60">
        <v>8989.02</v>
      </c>
      <c r="BG410" s="60">
        <v>14028.24</v>
      </c>
      <c r="BH410" s="60">
        <v>7129.2</v>
      </c>
      <c r="BI410" s="60">
        <v>329651.5</v>
      </c>
      <c r="BJ410" s="61">
        <v>595</v>
      </c>
      <c r="BK410" s="2" t="s">
        <v>2512</v>
      </c>
    </row>
    <row r="411" spans="1:63" s="1" customFormat="1" ht="15" x14ac:dyDescent="0.25">
      <c r="A411" s="56" t="s">
        <v>127</v>
      </c>
      <c r="B411" s="56" t="s">
        <v>104</v>
      </c>
      <c r="C411" s="56" t="s">
        <v>128</v>
      </c>
      <c r="D411"/>
      <c r="E411"/>
      <c r="F411"/>
      <c r="G411" s="56" t="s">
        <v>129</v>
      </c>
      <c r="H411" s="56" t="s">
        <v>130</v>
      </c>
      <c r="I411" s="56" t="s">
        <v>757</v>
      </c>
      <c r="J411"/>
      <c r="K411" s="56" t="s">
        <v>70</v>
      </c>
      <c r="L411" s="56" t="s">
        <v>131</v>
      </c>
      <c r="M411"/>
      <c r="N411"/>
      <c r="O411" s="56" t="s">
        <v>132</v>
      </c>
      <c r="P411"/>
      <c r="Q411" s="56" t="s">
        <v>759</v>
      </c>
      <c r="R411"/>
      <c r="S411"/>
      <c r="T411" s="56" t="s">
        <v>2629</v>
      </c>
      <c r="U411" s="56" t="s">
        <v>2620</v>
      </c>
      <c r="V411" s="56" t="s">
        <v>2643</v>
      </c>
      <c r="W411" s="58">
        <v>13752</v>
      </c>
      <c r="X411" s="59" t="s">
        <v>2644</v>
      </c>
      <c r="Y411" s="56" t="s">
        <v>149</v>
      </c>
      <c r="Z411" s="56" t="s">
        <v>150</v>
      </c>
      <c r="AA411" s="56" t="s">
        <v>151</v>
      </c>
      <c r="AB411" s="56" t="s">
        <v>152</v>
      </c>
      <c r="AC411" s="56" t="s">
        <v>153</v>
      </c>
      <c r="AD411"/>
      <c r="AE411" s="56" t="s">
        <v>154</v>
      </c>
      <c r="AF411" s="56" t="s">
        <v>155</v>
      </c>
      <c r="AG411" s="56" t="s">
        <v>156</v>
      </c>
      <c r="AH411" s="56" t="s">
        <v>157</v>
      </c>
      <c r="AI411" s="56" t="s">
        <v>74</v>
      </c>
      <c r="AJ411" s="56" t="s">
        <v>158</v>
      </c>
      <c r="AK411" s="56" t="s">
        <v>159</v>
      </c>
      <c r="AL411" s="56" t="s">
        <v>159</v>
      </c>
      <c r="AM411"/>
      <c r="AN411" s="56" t="s">
        <v>75</v>
      </c>
      <c r="AO411" s="56" t="s">
        <v>3</v>
      </c>
      <c r="AP411" s="60">
        <v>5.16</v>
      </c>
      <c r="AQ411" s="60">
        <v>0</v>
      </c>
      <c r="AR411" s="58">
        <v>1</v>
      </c>
      <c r="AS411" s="58">
        <v>0</v>
      </c>
      <c r="AT411" s="60">
        <v>14028.24</v>
      </c>
      <c r="AU411" s="60">
        <v>7129.2</v>
      </c>
      <c r="AV411" s="60">
        <v>5.16</v>
      </c>
      <c r="AW411" s="60">
        <v>23510.66</v>
      </c>
      <c r="AX411" s="60">
        <v>7550.76</v>
      </c>
      <c r="AY411" s="60">
        <v>8392.61</v>
      </c>
      <c r="AZ411" s="60">
        <v>85607.39</v>
      </c>
      <c r="BA411" s="60">
        <v>14028.9</v>
      </c>
      <c r="BB411" s="60">
        <v>16090.36</v>
      </c>
      <c r="BC411" s="60">
        <v>16329.53</v>
      </c>
      <c r="BD411" s="60">
        <v>102888.98</v>
      </c>
      <c r="BE411" s="60">
        <v>25105.85</v>
      </c>
      <c r="BF411" s="60">
        <v>8989.02</v>
      </c>
      <c r="BG411" s="60">
        <v>14028.24</v>
      </c>
      <c r="BH411" s="60">
        <v>7129.2</v>
      </c>
      <c r="BI411" s="60">
        <v>329651.5</v>
      </c>
      <c r="BJ411" s="61">
        <v>595</v>
      </c>
      <c r="BK411" s="2" t="s">
        <v>2512</v>
      </c>
    </row>
    <row r="412" spans="1:63" s="1" customFormat="1" ht="15" x14ac:dyDescent="0.25">
      <c r="A412" s="56" t="s">
        <v>127</v>
      </c>
      <c r="B412" s="56" t="s">
        <v>104</v>
      </c>
      <c r="C412" s="56" t="s">
        <v>128</v>
      </c>
      <c r="D412"/>
      <c r="E412"/>
      <c r="F412"/>
      <c r="G412" s="56" t="s">
        <v>129</v>
      </c>
      <c r="H412" s="56" t="s">
        <v>130</v>
      </c>
      <c r="I412" s="56" t="s">
        <v>757</v>
      </c>
      <c r="J412"/>
      <c r="K412" s="56" t="s">
        <v>70</v>
      </c>
      <c r="L412" s="56" t="s">
        <v>131</v>
      </c>
      <c r="M412"/>
      <c r="N412"/>
      <c r="O412" s="56" t="s">
        <v>132</v>
      </c>
      <c r="P412"/>
      <c r="Q412" s="56" t="s">
        <v>758</v>
      </c>
      <c r="R412"/>
      <c r="S412"/>
      <c r="T412" s="56" t="s">
        <v>2629</v>
      </c>
      <c r="U412" s="56" t="s">
        <v>2630</v>
      </c>
      <c r="V412" s="56" t="s">
        <v>2645</v>
      </c>
      <c r="W412" s="58">
        <v>14235</v>
      </c>
      <c r="X412" s="59" t="s">
        <v>2646</v>
      </c>
      <c r="Y412" s="56" t="s">
        <v>2647</v>
      </c>
      <c r="Z412" s="56" t="s">
        <v>2648</v>
      </c>
      <c r="AA412" s="56" t="s">
        <v>105</v>
      </c>
      <c r="AB412" s="56" t="s">
        <v>106</v>
      </c>
      <c r="AC412" s="56" t="s">
        <v>107</v>
      </c>
      <c r="AD412"/>
      <c r="AE412" s="56" t="s">
        <v>2649</v>
      </c>
      <c r="AF412" s="56" t="s">
        <v>2650</v>
      </c>
      <c r="AG412" s="56" t="s">
        <v>1919</v>
      </c>
      <c r="AH412" s="56" t="s">
        <v>2651</v>
      </c>
      <c r="AI412" s="56" t="s">
        <v>81</v>
      </c>
      <c r="AJ412" s="56" t="s">
        <v>108</v>
      </c>
      <c r="AK412" s="56" t="s">
        <v>109</v>
      </c>
      <c r="AL412" s="56" t="s">
        <v>110</v>
      </c>
      <c r="AM412"/>
      <c r="AN412" s="56" t="s">
        <v>75</v>
      </c>
      <c r="AO412" s="56" t="s">
        <v>2</v>
      </c>
      <c r="AP412" s="60">
        <v>24.54</v>
      </c>
      <c r="AQ412" s="60">
        <v>0</v>
      </c>
      <c r="AR412" s="58">
        <v>1</v>
      </c>
      <c r="AS412" s="58">
        <v>0</v>
      </c>
      <c r="AT412" s="60">
        <v>14028.24</v>
      </c>
      <c r="AU412" s="60">
        <v>7129.2</v>
      </c>
      <c r="AV412" s="60">
        <v>17.649999999999999</v>
      </c>
      <c r="AW412" s="60">
        <v>23510.66</v>
      </c>
      <c r="AX412" s="60">
        <v>7550.76</v>
      </c>
      <c r="AY412" s="60">
        <v>8392.61</v>
      </c>
      <c r="AZ412" s="60">
        <v>85607.39</v>
      </c>
      <c r="BA412" s="60">
        <v>14028.9</v>
      </c>
      <c r="BB412" s="60">
        <v>16090.36</v>
      </c>
      <c r="BC412" s="60">
        <v>16329.53</v>
      </c>
      <c r="BD412" s="60">
        <v>102888.98</v>
      </c>
      <c r="BE412" s="60">
        <v>25105.85</v>
      </c>
      <c r="BF412" s="60">
        <v>8989.02</v>
      </c>
      <c r="BG412" s="60">
        <v>14028.24</v>
      </c>
      <c r="BH412" s="60">
        <v>7129.2</v>
      </c>
      <c r="BI412" s="60">
        <v>329651.5</v>
      </c>
      <c r="BJ412" s="61">
        <v>595</v>
      </c>
      <c r="BK412" s="2" t="s">
        <v>2512</v>
      </c>
    </row>
    <row r="413" spans="1:63" s="1" customFormat="1" ht="15" x14ac:dyDescent="0.25">
      <c r="A413" s="56" t="s">
        <v>127</v>
      </c>
      <c r="B413" s="56" t="s">
        <v>104</v>
      </c>
      <c r="C413" s="56" t="s">
        <v>128</v>
      </c>
      <c r="D413"/>
      <c r="E413"/>
      <c r="F413"/>
      <c r="G413" s="56" t="s">
        <v>129</v>
      </c>
      <c r="H413" s="56" t="s">
        <v>130</v>
      </c>
      <c r="I413" s="56" t="s">
        <v>757</v>
      </c>
      <c r="J413"/>
      <c r="K413" s="56" t="s">
        <v>70</v>
      </c>
      <c r="L413" s="56" t="s">
        <v>131</v>
      </c>
      <c r="M413"/>
      <c r="N413"/>
      <c r="O413" s="56" t="s">
        <v>132</v>
      </c>
      <c r="P413"/>
      <c r="Q413" s="56" t="s">
        <v>758</v>
      </c>
      <c r="R413"/>
      <c r="S413"/>
      <c r="T413" s="56" t="s">
        <v>2652</v>
      </c>
      <c r="U413" s="56" t="s">
        <v>2629</v>
      </c>
      <c r="V413" s="56" t="s">
        <v>2653</v>
      </c>
      <c r="W413" s="58">
        <v>10134</v>
      </c>
      <c r="X413" s="59" t="s">
        <v>2654</v>
      </c>
      <c r="Y413" s="56" t="s">
        <v>2655</v>
      </c>
      <c r="Z413" s="56" t="s">
        <v>2656</v>
      </c>
      <c r="AA413" s="56" t="s">
        <v>105</v>
      </c>
      <c r="AB413" s="56" t="s">
        <v>106</v>
      </c>
      <c r="AC413" s="56" t="s">
        <v>107</v>
      </c>
      <c r="AD413"/>
      <c r="AE413" s="56" t="s">
        <v>2657</v>
      </c>
      <c r="AF413" s="56" t="s">
        <v>2658</v>
      </c>
      <c r="AG413" s="56" t="s">
        <v>1919</v>
      </c>
      <c r="AH413" s="56" t="s">
        <v>2659</v>
      </c>
      <c r="AI413" s="56" t="s">
        <v>81</v>
      </c>
      <c r="AJ413" s="56" t="s">
        <v>108</v>
      </c>
      <c r="AK413" s="56" t="s">
        <v>2660</v>
      </c>
      <c r="AL413" s="56" t="s">
        <v>2660</v>
      </c>
      <c r="AM413"/>
      <c r="AN413" s="56" t="s">
        <v>75</v>
      </c>
      <c r="AO413" s="56" t="s">
        <v>2</v>
      </c>
      <c r="AP413" s="60">
        <v>433.24</v>
      </c>
      <c r="AQ413" s="60">
        <v>0</v>
      </c>
      <c r="AR413" s="58">
        <v>1</v>
      </c>
      <c r="AS413" s="58">
        <v>0</v>
      </c>
      <c r="AT413" s="60">
        <v>14028.24</v>
      </c>
      <c r="AU413" s="60">
        <v>7129.2</v>
      </c>
      <c r="AV413" s="60">
        <v>310.68</v>
      </c>
      <c r="AW413" s="60">
        <v>23510.66</v>
      </c>
      <c r="AX413" s="60">
        <v>7550.76</v>
      </c>
      <c r="AY413" s="60">
        <v>8392.61</v>
      </c>
      <c r="AZ413" s="60">
        <v>85607.39</v>
      </c>
      <c r="BA413" s="60">
        <v>14028.9</v>
      </c>
      <c r="BB413" s="60">
        <v>16090.36</v>
      </c>
      <c r="BC413" s="60">
        <v>16329.53</v>
      </c>
      <c r="BD413" s="60">
        <v>102888.98</v>
      </c>
      <c r="BE413" s="60">
        <v>25105.85</v>
      </c>
      <c r="BF413" s="60">
        <v>8989.02</v>
      </c>
      <c r="BG413" s="60">
        <v>14028.24</v>
      </c>
      <c r="BH413" s="60">
        <v>7129.2</v>
      </c>
      <c r="BI413" s="60">
        <v>329651.5</v>
      </c>
      <c r="BJ413" s="61">
        <v>595</v>
      </c>
      <c r="BK413" s="2" t="s">
        <v>2512</v>
      </c>
    </row>
    <row r="414" spans="1:63" s="1" customFormat="1" ht="15" x14ac:dyDescent="0.25">
      <c r="A414" s="56" t="s">
        <v>127</v>
      </c>
      <c r="B414" s="56" t="s">
        <v>104</v>
      </c>
      <c r="C414" s="56" t="s">
        <v>128</v>
      </c>
      <c r="D414"/>
      <c r="E414"/>
      <c r="F414"/>
      <c r="G414" s="56" t="s">
        <v>129</v>
      </c>
      <c r="H414" s="56" t="s">
        <v>130</v>
      </c>
      <c r="I414" s="56" t="s">
        <v>757</v>
      </c>
      <c r="J414"/>
      <c r="K414" s="56" t="s">
        <v>70</v>
      </c>
      <c r="L414" s="56" t="s">
        <v>131</v>
      </c>
      <c r="M414"/>
      <c r="N414"/>
      <c r="O414" s="56" t="s">
        <v>132</v>
      </c>
      <c r="P414"/>
      <c r="Q414" s="56" t="s">
        <v>758</v>
      </c>
      <c r="R414"/>
      <c r="S414"/>
      <c r="T414" s="56" t="s">
        <v>2652</v>
      </c>
      <c r="U414" s="56" t="s">
        <v>2629</v>
      </c>
      <c r="V414" s="56" t="s">
        <v>2661</v>
      </c>
      <c r="W414" s="58">
        <v>9718</v>
      </c>
      <c r="X414" s="59" t="s">
        <v>2662</v>
      </c>
      <c r="Y414" s="56" t="s">
        <v>2663</v>
      </c>
      <c r="Z414" s="56" t="s">
        <v>2664</v>
      </c>
      <c r="AA414" s="56" t="s">
        <v>180</v>
      </c>
      <c r="AB414" s="56" t="s">
        <v>181</v>
      </c>
      <c r="AC414" s="56" t="s">
        <v>182</v>
      </c>
      <c r="AD414"/>
      <c r="AE414" s="56" t="s">
        <v>2665</v>
      </c>
      <c r="AF414" s="56" t="s">
        <v>2658</v>
      </c>
      <c r="AG414" s="56" t="s">
        <v>1919</v>
      </c>
      <c r="AH414" s="56" t="s">
        <v>2666</v>
      </c>
      <c r="AI414" s="56" t="s">
        <v>81</v>
      </c>
      <c r="AJ414" s="56" t="s">
        <v>183</v>
      </c>
      <c r="AK414" s="56" t="s">
        <v>1428</v>
      </c>
      <c r="AL414" s="56" t="s">
        <v>2667</v>
      </c>
      <c r="AM414"/>
      <c r="AN414" s="56" t="s">
        <v>75</v>
      </c>
      <c r="AO414" s="56" t="s">
        <v>2</v>
      </c>
      <c r="AP414" s="60">
        <v>1545.22</v>
      </c>
      <c r="AQ414" s="60">
        <v>0</v>
      </c>
      <c r="AR414" s="58">
        <v>1</v>
      </c>
      <c r="AS414" s="58">
        <v>0</v>
      </c>
      <c r="AT414" s="60">
        <v>14028.24</v>
      </c>
      <c r="AU414" s="60">
        <v>7129.2</v>
      </c>
      <c r="AV414" s="60">
        <v>1108.08</v>
      </c>
      <c r="AW414" s="60">
        <v>23510.66</v>
      </c>
      <c r="AX414" s="60">
        <v>7550.76</v>
      </c>
      <c r="AY414" s="60">
        <v>8392.61</v>
      </c>
      <c r="AZ414" s="60">
        <v>85607.39</v>
      </c>
      <c r="BA414" s="60">
        <v>14028.9</v>
      </c>
      <c r="BB414" s="60">
        <v>16090.36</v>
      </c>
      <c r="BC414" s="60">
        <v>16329.53</v>
      </c>
      <c r="BD414" s="60">
        <v>102888.98</v>
      </c>
      <c r="BE414" s="60">
        <v>25105.85</v>
      </c>
      <c r="BF414" s="60">
        <v>8989.02</v>
      </c>
      <c r="BG414" s="60">
        <v>14028.24</v>
      </c>
      <c r="BH414" s="60">
        <v>7129.2</v>
      </c>
      <c r="BI414" s="60">
        <v>329651.5</v>
      </c>
      <c r="BJ414" s="61">
        <v>595</v>
      </c>
      <c r="BK414" s="2" t="s">
        <v>2512</v>
      </c>
    </row>
    <row r="415" spans="1:63" s="1" customFormat="1" ht="15" x14ac:dyDescent="0.25">
      <c r="A415" s="56" t="s">
        <v>127</v>
      </c>
      <c r="B415" s="56" t="s">
        <v>104</v>
      </c>
      <c r="C415" s="56" t="s">
        <v>128</v>
      </c>
      <c r="D415"/>
      <c r="E415"/>
      <c r="F415"/>
      <c r="G415" s="56" t="s">
        <v>129</v>
      </c>
      <c r="H415" s="56" t="s">
        <v>130</v>
      </c>
      <c r="I415" s="56" t="s">
        <v>757</v>
      </c>
      <c r="J415"/>
      <c r="K415" s="56" t="s">
        <v>70</v>
      </c>
      <c r="L415" s="56" t="s">
        <v>131</v>
      </c>
      <c r="M415"/>
      <c r="N415"/>
      <c r="O415" s="56" t="s">
        <v>132</v>
      </c>
      <c r="P415"/>
      <c r="Q415" s="56" t="s">
        <v>758</v>
      </c>
      <c r="R415"/>
      <c r="S415"/>
      <c r="T415" s="56" t="s">
        <v>2652</v>
      </c>
      <c r="U415" s="56" t="s">
        <v>2630</v>
      </c>
      <c r="V415" s="56" t="s">
        <v>2668</v>
      </c>
      <c r="W415" s="58">
        <v>10024</v>
      </c>
      <c r="X415" s="59" t="s">
        <v>2669</v>
      </c>
      <c r="Y415" s="56" t="s">
        <v>2670</v>
      </c>
      <c r="Z415" s="56" t="s">
        <v>2671</v>
      </c>
      <c r="AA415" s="56" t="s">
        <v>105</v>
      </c>
      <c r="AB415" s="56" t="s">
        <v>106</v>
      </c>
      <c r="AC415" s="56" t="s">
        <v>107</v>
      </c>
      <c r="AD415"/>
      <c r="AE415" s="56" t="s">
        <v>2672</v>
      </c>
      <c r="AF415" s="56" t="s">
        <v>2673</v>
      </c>
      <c r="AG415" s="56" t="s">
        <v>1919</v>
      </c>
      <c r="AH415" s="56" t="s">
        <v>2674</v>
      </c>
      <c r="AI415" s="56" t="s">
        <v>81</v>
      </c>
      <c r="AJ415" s="56" t="s">
        <v>108</v>
      </c>
      <c r="AK415" s="56" t="s">
        <v>109</v>
      </c>
      <c r="AL415" s="56" t="s">
        <v>110</v>
      </c>
      <c r="AM415"/>
      <c r="AN415" s="56" t="s">
        <v>75</v>
      </c>
      <c r="AO415" s="56" t="s">
        <v>2</v>
      </c>
      <c r="AP415" s="60">
        <v>415.71</v>
      </c>
      <c r="AQ415" s="60">
        <v>0</v>
      </c>
      <c r="AR415" s="58">
        <v>1</v>
      </c>
      <c r="AS415" s="58">
        <v>0</v>
      </c>
      <c r="AT415" s="60">
        <v>14028.24</v>
      </c>
      <c r="AU415" s="60">
        <v>7129.2</v>
      </c>
      <c r="AV415" s="60">
        <v>298.11</v>
      </c>
      <c r="AW415" s="60">
        <v>23510.66</v>
      </c>
      <c r="AX415" s="60">
        <v>7550.76</v>
      </c>
      <c r="AY415" s="60">
        <v>8392.61</v>
      </c>
      <c r="AZ415" s="60">
        <v>85607.39</v>
      </c>
      <c r="BA415" s="60">
        <v>14028.9</v>
      </c>
      <c r="BB415" s="60">
        <v>16090.36</v>
      </c>
      <c r="BC415" s="60">
        <v>16329.53</v>
      </c>
      <c r="BD415" s="60">
        <v>102888.98</v>
      </c>
      <c r="BE415" s="60">
        <v>25105.85</v>
      </c>
      <c r="BF415" s="60">
        <v>8989.02</v>
      </c>
      <c r="BG415" s="60">
        <v>14028.24</v>
      </c>
      <c r="BH415" s="60">
        <v>7129.2</v>
      </c>
      <c r="BI415" s="60">
        <v>329651.5</v>
      </c>
      <c r="BJ415" s="61">
        <v>595</v>
      </c>
      <c r="BK415" s="2" t="s">
        <v>2512</v>
      </c>
    </row>
    <row r="416" spans="1:63" s="1" customFormat="1" ht="15" x14ac:dyDescent="0.25">
      <c r="A416" s="56" t="s">
        <v>127</v>
      </c>
      <c r="B416" s="56" t="s">
        <v>104</v>
      </c>
      <c r="C416" s="56" t="s">
        <v>128</v>
      </c>
      <c r="D416"/>
      <c r="E416"/>
      <c r="F416"/>
      <c r="G416" s="56" t="s">
        <v>129</v>
      </c>
      <c r="H416" s="56" t="s">
        <v>130</v>
      </c>
      <c r="I416" s="56" t="s">
        <v>757</v>
      </c>
      <c r="J416"/>
      <c r="K416" s="56" t="s">
        <v>70</v>
      </c>
      <c r="L416" s="56" t="s">
        <v>131</v>
      </c>
      <c r="M416"/>
      <c r="N416"/>
      <c r="O416" s="56" t="s">
        <v>132</v>
      </c>
      <c r="P416"/>
      <c r="Q416" s="56" t="s">
        <v>758</v>
      </c>
      <c r="R416"/>
      <c r="S416"/>
      <c r="T416" s="56" t="s">
        <v>2675</v>
      </c>
      <c r="U416" s="56" t="s">
        <v>2675</v>
      </c>
      <c r="V416" s="56" t="s">
        <v>2676</v>
      </c>
      <c r="W416" s="58">
        <v>5612</v>
      </c>
      <c r="X416" s="59" t="s">
        <v>2677</v>
      </c>
      <c r="Y416" s="56" t="s">
        <v>807</v>
      </c>
      <c r="Z416" s="56" t="s">
        <v>822</v>
      </c>
      <c r="AA416" s="56" t="s">
        <v>94</v>
      </c>
      <c r="AB416" s="56" t="s">
        <v>809</v>
      </c>
      <c r="AC416" s="56" t="s">
        <v>116</v>
      </c>
      <c r="AD416"/>
      <c r="AE416" s="56" t="s">
        <v>823</v>
      </c>
      <c r="AF416" s="56" t="s">
        <v>824</v>
      </c>
      <c r="AG416" s="56" t="s">
        <v>123</v>
      </c>
      <c r="AH416" s="56" t="s">
        <v>825</v>
      </c>
      <c r="AI416" s="56" t="s">
        <v>81</v>
      </c>
      <c r="AJ416" s="56" t="s">
        <v>94</v>
      </c>
      <c r="AK416" s="56" t="s">
        <v>807</v>
      </c>
      <c r="AL416" s="56" t="s">
        <v>807</v>
      </c>
      <c r="AM416"/>
      <c r="AN416" s="56" t="s">
        <v>75</v>
      </c>
      <c r="AO416" s="56" t="s">
        <v>2</v>
      </c>
      <c r="AP416" s="60">
        <v>17.260000000000002</v>
      </c>
      <c r="AQ416" s="60">
        <v>0</v>
      </c>
      <c r="AR416" s="58">
        <v>1</v>
      </c>
      <c r="AS416" s="58">
        <v>0</v>
      </c>
      <c r="AT416" s="60">
        <v>7129.2</v>
      </c>
      <c r="AU416" s="60">
        <v>17922.060000000001</v>
      </c>
      <c r="AV416" s="60">
        <v>12.38</v>
      </c>
      <c r="AW416" s="60">
        <v>17922.060000000001</v>
      </c>
      <c r="AX416" s="60">
        <v>0</v>
      </c>
      <c r="AY416" s="60">
        <v>0</v>
      </c>
      <c r="AZ416" s="60">
        <v>0</v>
      </c>
      <c r="BA416" s="60">
        <v>0</v>
      </c>
      <c r="BB416" s="60">
        <v>0</v>
      </c>
      <c r="BC416" s="60">
        <v>0</v>
      </c>
      <c r="BD416" s="60">
        <v>0</v>
      </c>
      <c r="BE416" s="60">
        <v>0</v>
      </c>
      <c r="BF416" s="60">
        <v>0</v>
      </c>
      <c r="BG416" s="60">
        <v>0</v>
      </c>
      <c r="BH416" s="60">
        <v>0</v>
      </c>
      <c r="BI416" s="60">
        <v>17922.060000000001</v>
      </c>
      <c r="BJ416" s="61">
        <v>87</v>
      </c>
      <c r="BK416" s="2" t="s">
        <v>817</v>
      </c>
    </row>
    <row r="417" spans="1:63" s="1" customFormat="1" ht="15" x14ac:dyDescent="0.25">
      <c r="A417" s="56" t="s">
        <v>127</v>
      </c>
      <c r="B417" s="56" t="s">
        <v>104</v>
      </c>
      <c r="C417" s="56" t="s">
        <v>128</v>
      </c>
      <c r="D417"/>
      <c r="E417"/>
      <c r="F417"/>
      <c r="G417" s="56" t="s">
        <v>129</v>
      </c>
      <c r="H417" s="56" t="s">
        <v>130</v>
      </c>
      <c r="I417" s="56" t="s">
        <v>757</v>
      </c>
      <c r="J417"/>
      <c r="K417" s="56" t="s">
        <v>70</v>
      </c>
      <c r="L417" s="56" t="s">
        <v>131</v>
      </c>
      <c r="M417"/>
      <c r="N417"/>
      <c r="O417" s="56" t="s">
        <v>132</v>
      </c>
      <c r="P417"/>
      <c r="Q417" s="56" t="s">
        <v>758</v>
      </c>
      <c r="R417"/>
      <c r="S417"/>
      <c r="T417" s="56" t="s">
        <v>2675</v>
      </c>
      <c r="U417" s="56" t="s">
        <v>2629</v>
      </c>
      <c r="V417" s="56" t="s">
        <v>2678</v>
      </c>
      <c r="W417" s="58">
        <v>4745</v>
      </c>
      <c r="X417" s="59" t="s">
        <v>2679</v>
      </c>
      <c r="Y417" s="56" t="s">
        <v>2663</v>
      </c>
      <c r="Z417" s="56" t="s">
        <v>2664</v>
      </c>
      <c r="AA417" s="56" t="s">
        <v>180</v>
      </c>
      <c r="AB417" s="56" t="s">
        <v>181</v>
      </c>
      <c r="AC417" s="56" t="s">
        <v>182</v>
      </c>
      <c r="AD417"/>
      <c r="AE417" s="56" t="s">
        <v>2665</v>
      </c>
      <c r="AF417" s="56" t="s">
        <v>2658</v>
      </c>
      <c r="AG417" s="56" t="s">
        <v>1919</v>
      </c>
      <c r="AH417" s="56" t="s">
        <v>2666</v>
      </c>
      <c r="AI417" s="56" t="s">
        <v>81</v>
      </c>
      <c r="AJ417" s="56" t="s">
        <v>183</v>
      </c>
      <c r="AK417" s="56" t="s">
        <v>1428</v>
      </c>
      <c r="AL417" s="56" t="s">
        <v>2667</v>
      </c>
      <c r="AM417"/>
      <c r="AN417" s="56" t="s">
        <v>75</v>
      </c>
      <c r="AO417" s="56" t="s">
        <v>2</v>
      </c>
      <c r="AP417" s="60">
        <v>1295.8699999999999</v>
      </c>
      <c r="AQ417" s="60">
        <v>0</v>
      </c>
      <c r="AR417" s="58">
        <v>1</v>
      </c>
      <c r="AS417" s="58">
        <v>0</v>
      </c>
      <c r="AT417" s="60">
        <v>7129.2</v>
      </c>
      <c r="AU417" s="60">
        <v>17922.060000000001</v>
      </c>
      <c r="AV417" s="60">
        <v>929.27</v>
      </c>
      <c r="AW417" s="60">
        <v>17922.060000000001</v>
      </c>
      <c r="AX417" s="60">
        <v>0</v>
      </c>
      <c r="AY417" s="60">
        <v>0</v>
      </c>
      <c r="AZ417" s="60">
        <v>0</v>
      </c>
      <c r="BA417" s="60">
        <v>0</v>
      </c>
      <c r="BB417" s="60">
        <v>0</v>
      </c>
      <c r="BC417" s="60">
        <v>0</v>
      </c>
      <c r="BD417" s="60">
        <v>0</v>
      </c>
      <c r="BE417" s="60">
        <v>0</v>
      </c>
      <c r="BF417" s="60">
        <v>0</v>
      </c>
      <c r="BG417" s="60">
        <v>0</v>
      </c>
      <c r="BH417" s="60">
        <v>0</v>
      </c>
      <c r="BI417" s="60">
        <v>17922.060000000001</v>
      </c>
      <c r="BJ417" s="61">
        <v>87</v>
      </c>
      <c r="BK417" s="2" t="s">
        <v>817</v>
      </c>
    </row>
    <row r="418" spans="1:63" s="1" customFormat="1" ht="15" x14ac:dyDescent="0.25">
      <c r="A418" s="56" t="s">
        <v>127</v>
      </c>
      <c r="B418" s="56" t="s">
        <v>104</v>
      </c>
      <c r="C418" s="56" t="s">
        <v>128</v>
      </c>
      <c r="D418"/>
      <c r="E418"/>
      <c r="F418"/>
      <c r="G418" s="56" t="s">
        <v>129</v>
      </c>
      <c r="H418" s="56" t="s">
        <v>130</v>
      </c>
      <c r="I418" s="56" t="s">
        <v>757</v>
      </c>
      <c r="J418"/>
      <c r="K418" s="56" t="s">
        <v>70</v>
      </c>
      <c r="L418" s="56" t="s">
        <v>131</v>
      </c>
      <c r="M418"/>
      <c r="N418"/>
      <c r="O418" s="56" t="s">
        <v>132</v>
      </c>
      <c r="P418"/>
      <c r="Q418" s="56" t="s">
        <v>758</v>
      </c>
      <c r="R418"/>
      <c r="S418"/>
      <c r="T418" s="56" t="s">
        <v>2675</v>
      </c>
      <c r="U418" s="56" t="s">
        <v>2675</v>
      </c>
      <c r="V418" s="56" t="s">
        <v>2680</v>
      </c>
      <c r="W418" s="58">
        <v>5450</v>
      </c>
      <c r="X418" s="59" t="s">
        <v>2681</v>
      </c>
      <c r="Y418" s="56" t="s">
        <v>775</v>
      </c>
      <c r="Z418" s="56" t="s">
        <v>776</v>
      </c>
      <c r="AA418" s="56" t="s">
        <v>76</v>
      </c>
      <c r="AB418" s="56" t="s">
        <v>124</v>
      </c>
      <c r="AC418" s="56" t="s">
        <v>125</v>
      </c>
      <c r="AD418"/>
      <c r="AE418" s="56" t="s">
        <v>777</v>
      </c>
      <c r="AF418" s="56" t="s">
        <v>760</v>
      </c>
      <c r="AG418" s="56" t="s">
        <v>761</v>
      </c>
      <c r="AH418" s="56" t="s">
        <v>778</v>
      </c>
      <c r="AI418" s="56" t="s">
        <v>81</v>
      </c>
      <c r="AJ418" s="56" t="s">
        <v>79</v>
      </c>
      <c r="AK418" s="56" t="s">
        <v>170</v>
      </c>
      <c r="AL418" s="56" t="s">
        <v>170</v>
      </c>
      <c r="AM418"/>
      <c r="AN418" s="56" t="s">
        <v>75</v>
      </c>
      <c r="AO418" s="56" t="s">
        <v>2</v>
      </c>
      <c r="AP418" s="60">
        <v>18.11</v>
      </c>
      <c r="AQ418" s="60">
        <v>0</v>
      </c>
      <c r="AR418" s="58">
        <v>1</v>
      </c>
      <c r="AS418" s="58">
        <v>0</v>
      </c>
      <c r="AT418" s="60">
        <v>7129.2</v>
      </c>
      <c r="AU418" s="60">
        <v>17922.060000000001</v>
      </c>
      <c r="AV418" s="60">
        <v>12.99</v>
      </c>
      <c r="AW418" s="60">
        <v>17922.060000000001</v>
      </c>
      <c r="AX418" s="60">
        <v>0</v>
      </c>
      <c r="AY418" s="60">
        <v>0</v>
      </c>
      <c r="AZ418" s="60">
        <v>0</v>
      </c>
      <c r="BA418" s="60">
        <v>0</v>
      </c>
      <c r="BB418" s="60">
        <v>0</v>
      </c>
      <c r="BC418" s="60">
        <v>0</v>
      </c>
      <c r="BD418" s="60">
        <v>0</v>
      </c>
      <c r="BE418" s="60">
        <v>0</v>
      </c>
      <c r="BF418" s="60">
        <v>0</v>
      </c>
      <c r="BG418" s="60">
        <v>0</v>
      </c>
      <c r="BH418" s="60">
        <v>0</v>
      </c>
      <c r="BI418" s="60">
        <v>17922.060000000001</v>
      </c>
      <c r="BJ418" s="61">
        <v>87</v>
      </c>
      <c r="BK418" s="2" t="s">
        <v>817</v>
      </c>
    </row>
    <row r="419" spans="1:63" s="1" customFormat="1" ht="15" x14ac:dyDescent="0.25">
      <c r="A419" s="56" t="s">
        <v>127</v>
      </c>
      <c r="B419" s="56" t="s">
        <v>104</v>
      </c>
      <c r="C419" s="56" t="s">
        <v>128</v>
      </c>
      <c r="D419"/>
      <c r="E419"/>
      <c r="F419"/>
      <c r="G419" s="56" t="s">
        <v>129</v>
      </c>
      <c r="H419" s="56" t="s">
        <v>130</v>
      </c>
      <c r="I419" s="56" t="s">
        <v>757</v>
      </c>
      <c r="J419"/>
      <c r="K419" s="56" t="s">
        <v>70</v>
      </c>
      <c r="L419" s="56" t="s">
        <v>131</v>
      </c>
      <c r="M419"/>
      <c r="N419"/>
      <c r="O419" s="56" t="s">
        <v>132</v>
      </c>
      <c r="P419"/>
      <c r="Q419" s="56" t="s">
        <v>758</v>
      </c>
      <c r="R419"/>
      <c r="S419"/>
      <c r="T419" s="56" t="s">
        <v>2512</v>
      </c>
      <c r="U419" s="56" t="s">
        <v>2512</v>
      </c>
      <c r="V419" s="56" t="s">
        <v>2682</v>
      </c>
      <c r="W419" s="58">
        <v>7509</v>
      </c>
      <c r="X419" s="59" t="s">
        <v>2683</v>
      </c>
      <c r="Y419" s="56" t="s">
        <v>807</v>
      </c>
      <c r="Z419" s="56" t="s">
        <v>822</v>
      </c>
      <c r="AA419" s="56" t="s">
        <v>94</v>
      </c>
      <c r="AB419" s="56" t="s">
        <v>809</v>
      </c>
      <c r="AC419" s="56" t="s">
        <v>116</v>
      </c>
      <c r="AD419"/>
      <c r="AE419" s="56" t="s">
        <v>823</v>
      </c>
      <c r="AF419" s="56" t="s">
        <v>824</v>
      </c>
      <c r="AG419" s="56" t="s">
        <v>123</v>
      </c>
      <c r="AH419" s="56" t="s">
        <v>825</v>
      </c>
      <c r="AI419" s="56" t="s">
        <v>81</v>
      </c>
      <c r="AJ419" s="56" t="s">
        <v>94</v>
      </c>
      <c r="AK419" s="56" t="s">
        <v>807</v>
      </c>
      <c r="AL419" s="56" t="s">
        <v>807</v>
      </c>
      <c r="AM419"/>
      <c r="AN419" s="56" t="s">
        <v>75</v>
      </c>
      <c r="AO419" s="56" t="s">
        <v>2</v>
      </c>
      <c r="AP419" s="60">
        <v>1.39</v>
      </c>
      <c r="AQ419" s="60">
        <v>0</v>
      </c>
      <c r="AR419" s="58">
        <v>1</v>
      </c>
      <c r="AS419" s="58">
        <v>0</v>
      </c>
      <c r="AT419" s="60">
        <v>7129.2</v>
      </c>
      <c r="AU419" s="60">
        <v>17922.060000000001</v>
      </c>
      <c r="AV419" s="60">
        <v>1</v>
      </c>
      <c r="AW419" s="60">
        <v>17922.060000000001</v>
      </c>
      <c r="AX419" s="60">
        <v>0</v>
      </c>
      <c r="AY419" s="60">
        <v>0</v>
      </c>
      <c r="AZ419" s="60">
        <v>0</v>
      </c>
      <c r="BA419" s="60">
        <v>0</v>
      </c>
      <c r="BB419" s="60">
        <v>0</v>
      </c>
      <c r="BC419" s="60">
        <v>0</v>
      </c>
      <c r="BD419" s="60">
        <v>0</v>
      </c>
      <c r="BE419" s="60">
        <v>0</v>
      </c>
      <c r="BF419" s="60">
        <v>0</v>
      </c>
      <c r="BG419" s="60">
        <v>0</v>
      </c>
      <c r="BH419" s="60">
        <v>0</v>
      </c>
      <c r="BI419" s="60">
        <v>17922.060000000001</v>
      </c>
      <c r="BJ419" s="61">
        <v>87</v>
      </c>
      <c r="BK419" s="2" t="s">
        <v>817</v>
      </c>
    </row>
    <row r="420" spans="1:63" s="1" customFormat="1" ht="15" x14ac:dyDescent="0.25">
      <c r="A420" s="56" t="s">
        <v>127</v>
      </c>
      <c r="B420" s="56" t="s">
        <v>104</v>
      </c>
      <c r="C420" s="56" t="s">
        <v>128</v>
      </c>
      <c r="D420"/>
      <c r="E420"/>
      <c r="F420"/>
      <c r="G420" s="56" t="s">
        <v>129</v>
      </c>
      <c r="H420" s="56" t="s">
        <v>130</v>
      </c>
      <c r="I420" s="56" t="s">
        <v>757</v>
      </c>
      <c r="J420"/>
      <c r="K420" s="56" t="s">
        <v>70</v>
      </c>
      <c r="L420" s="56" t="s">
        <v>131</v>
      </c>
      <c r="M420"/>
      <c r="N420"/>
      <c r="O420" s="56" t="s">
        <v>132</v>
      </c>
      <c r="P420"/>
      <c r="Q420" s="56" t="s">
        <v>758</v>
      </c>
      <c r="R420"/>
      <c r="S420"/>
      <c r="T420" s="56" t="s">
        <v>2512</v>
      </c>
      <c r="U420" s="56" t="s">
        <v>2512</v>
      </c>
      <c r="V420" s="56" t="s">
        <v>2684</v>
      </c>
      <c r="W420" s="58">
        <v>7508</v>
      </c>
      <c r="X420" s="59" t="s">
        <v>2685</v>
      </c>
      <c r="Y420" s="56" t="s">
        <v>807</v>
      </c>
      <c r="Z420" s="56" t="s">
        <v>822</v>
      </c>
      <c r="AA420" s="56" t="s">
        <v>94</v>
      </c>
      <c r="AB420" s="56" t="s">
        <v>809</v>
      </c>
      <c r="AC420" s="56" t="s">
        <v>116</v>
      </c>
      <c r="AD420"/>
      <c r="AE420" s="56" t="s">
        <v>823</v>
      </c>
      <c r="AF420" s="56" t="s">
        <v>824</v>
      </c>
      <c r="AG420" s="56" t="s">
        <v>123</v>
      </c>
      <c r="AH420" s="56" t="s">
        <v>825</v>
      </c>
      <c r="AI420" s="56" t="s">
        <v>81</v>
      </c>
      <c r="AJ420" s="56" t="s">
        <v>94</v>
      </c>
      <c r="AK420" s="56" t="s">
        <v>807</v>
      </c>
      <c r="AL420" s="56" t="s">
        <v>807</v>
      </c>
      <c r="AM420"/>
      <c r="AN420" s="56" t="s">
        <v>75</v>
      </c>
      <c r="AO420" s="56" t="s">
        <v>2</v>
      </c>
      <c r="AP420" s="60">
        <v>16.62</v>
      </c>
      <c r="AQ420" s="60">
        <v>0</v>
      </c>
      <c r="AR420" s="58">
        <v>1</v>
      </c>
      <c r="AS420" s="58">
        <v>0</v>
      </c>
      <c r="AT420" s="60">
        <v>7129.2</v>
      </c>
      <c r="AU420" s="60">
        <v>17922.060000000001</v>
      </c>
      <c r="AV420" s="60">
        <v>11.91</v>
      </c>
      <c r="AW420" s="60">
        <v>17922.060000000001</v>
      </c>
      <c r="AX420" s="60">
        <v>0</v>
      </c>
      <c r="AY420" s="60">
        <v>0</v>
      </c>
      <c r="AZ420" s="60">
        <v>0</v>
      </c>
      <c r="BA420" s="60">
        <v>0</v>
      </c>
      <c r="BB420" s="60">
        <v>0</v>
      </c>
      <c r="BC420" s="60">
        <v>0</v>
      </c>
      <c r="BD420" s="60">
        <v>0</v>
      </c>
      <c r="BE420" s="60">
        <v>0</v>
      </c>
      <c r="BF420" s="60">
        <v>0</v>
      </c>
      <c r="BG420" s="60">
        <v>0</v>
      </c>
      <c r="BH420" s="60">
        <v>0</v>
      </c>
      <c r="BI420" s="60">
        <v>17922.060000000001</v>
      </c>
      <c r="BJ420" s="61">
        <v>87</v>
      </c>
      <c r="BK420" s="2" t="s">
        <v>817</v>
      </c>
    </row>
    <row r="421" spans="1:63" s="1" customFormat="1" ht="15" x14ac:dyDescent="0.25">
      <c r="A421" s="56" t="s">
        <v>127</v>
      </c>
      <c r="B421" s="56" t="s">
        <v>104</v>
      </c>
      <c r="C421" s="56" t="s">
        <v>128</v>
      </c>
      <c r="D421"/>
      <c r="E421"/>
      <c r="F421"/>
      <c r="G421" s="56" t="s">
        <v>129</v>
      </c>
      <c r="H421" s="56" t="s">
        <v>130</v>
      </c>
      <c r="I421" s="56" t="s">
        <v>757</v>
      </c>
      <c r="J421"/>
      <c r="K421" s="56" t="s">
        <v>70</v>
      </c>
      <c r="L421" s="56" t="s">
        <v>131</v>
      </c>
      <c r="M421"/>
      <c r="N421"/>
      <c r="O421" s="56" t="s">
        <v>132</v>
      </c>
      <c r="P421"/>
      <c r="Q421" s="56" t="s">
        <v>758</v>
      </c>
      <c r="R421"/>
      <c r="S421"/>
      <c r="T421" s="56" t="s">
        <v>2512</v>
      </c>
      <c r="U421" s="56" t="s">
        <v>2675</v>
      </c>
      <c r="V421" s="56" t="s">
        <v>2686</v>
      </c>
      <c r="W421" s="58">
        <v>7782</v>
      </c>
      <c r="X421" s="59" t="s">
        <v>2687</v>
      </c>
      <c r="Y421" s="56" t="s">
        <v>807</v>
      </c>
      <c r="Z421" s="56" t="s">
        <v>822</v>
      </c>
      <c r="AA421" s="56" t="s">
        <v>94</v>
      </c>
      <c r="AB421" s="56" t="s">
        <v>809</v>
      </c>
      <c r="AC421" s="56" t="s">
        <v>116</v>
      </c>
      <c r="AD421"/>
      <c r="AE421" s="56" t="s">
        <v>823</v>
      </c>
      <c r="AF421" s="56" t="s">
        <v>824</v>
      </c>
      <c r="AG421" s="56" t="s">
        <v>123</v>
      </c>
      <c r="AH421" s="56" t="s">
        <v>825</v>
      </c>
      <c r="AI421" s="56" t="s">
        <v>81</v>
      </c>
      <c r="AJ421" s="56" t="s">
        <v>94</v>
      </c>
      <c r="AK421" s="56" t="s">
        <v>807</v>
      </c>
      <c r="AL421" s="56" t="s">
        <v>807</v>
      </c>
      <c r="AM421"/>
      <c r="AN421" s="56" t="s">
        <v>75</v>
      </c>
      <c r="AO421" s="56" t="s">
        <v>2</v>
      </c>
      <c r="AP421" s="60">
        <v>14.26</v>
      </c>
      <c r="AQ421" s="60">
        <v>0</v>
      </c>
      <c r="AR421" s="58">
        <v>1</v>
      </c>
      <c r="AS421" s="58">
        <v>0</v>
      </c>
      <c r="AT421" s="60">
        <v>7129.2</v>
      </c>
      <c r="AU421" s="60">
        <v>17922.060000000001</v>
      </c>
      <c r="AV421" s="60">
        <v>10.220000000000001</v>
      </c>
      <c r="AW421" s="60">
        <v>17922.060000000001</v>
      </c>
      <c r="AX421" s="60">
        <v>0</v>
      </c>
      <c r="AY421" s="60">
        <v>0</v>
      </c>
      <c r="AZ421" s="60">
        <v>0</v>
      </c>
      <c r="BA421" s="60">
        <v>0</v>
      </c>
      <c r="BB421" s="60">
        <v>0</v>
      </c>
      <c r="BC421" s="60">
        <v>0</v>
      </c>
      <c r="BD421" s="60">
        <v>0</v>
      </c>
      <c r="BE421" s="60">
        <v>0</v>
      </c>
      <c r="BF421" s="60">
        <v>0</v>
      </c>
      <c r="BG421" s="60">
        <v>0</v>
      </c>
      <c r="BH421" s="60">
        <v>0</v>
      </c>
      <c r="BI421" s="60">
        <v>17922.060000000001</v>
      </c>
      <c r="BJ421" s="61">
        <v>87</v>
      </c>
      <c r="BK421" s="2" t="s">
        <v>817</v>
      </c>
    </row>
    <row r="422" spans="1:63" s="1" customFormat="1" ht="15" x14ac:dyDescent="0.25">
      <c r="A422" s="56" t="s">
        <v>127</v>
      </c>
      <c r="B422" s="56" t="s">
        <v>104</v>
      </c>
      <c r="C422" s="56" t="s">
        <v>128</v>
      </c>
      <c r="D422"/>
      <c r="E422"/>
      <c r="F422"/>
      <c r="G422" s="56" t="s">
        <v>129</v>
      </c>
      <c r="H422" s="56" t="s">
        <v>130</v>
      </c>
      <c r="I422" s="56" t="s">
        <v>757</v>
      </c>
      <c r="J422"/>
      <c r="K422" s="56" t="s">
        <v>70</v>
      </c>
      <c r="L422" s="56" t="s">
        <v>131</v>
      </c>
      <c r="M422"/>
      <c r="N422"/>
      <c r="O422" s="56" t="s">
        <v>132</v>
      </c>
      <c r="P422"/>
      <c r="Q422" s="56" t="s">
        <v>758</v>
      </c>
      <c r="R422"/>
      <c r="S422"/>
      <c r="T422" s="56" t="s">
        <v>2512</v>
      </c>
      <c r="U422" s="56" t="s">
        <v>2675</v>
      </c>
      <c r="V422" s="56" t="s">
        <v>2688</v>
      </c>
      <c r="W422" s="58">
        <v>7783</v>
      </c>
      <c r="X422" s="59" t="s">
        <v>2689</v>
      </c>
      <c r="Y422" s="56" t="s">
        <v>807</v>
      </c>
      <c r="Z422" s="56" t="s">
        <v>822</v>
      </c>
      <c r="AA422" s="56" t="s">
        <v>94</v>
      </c>
      <c r="AB422" s="56" t="s">
        <v>809</v>
      </c>
      <c r="AC422" s="56" t="s">
        <v>116</v>
      </c>
      <c r="AD422"/>
      <c r="AE422" s="56" t="s">
        <v>823</v>
      </c>
      <c r="AF422" s="56" t="s">
        <v>824</v>
      </c>
      <c r="AG422" s="56" t="s">
        <v>123</v>
      </c>
      <c r="AH422" s="56" t="s">
        <v>825</v>
      </c>
      <c r="AI422" s="56" t="s">
        <v>81</v>
      </c>
      <c r="AJ422" s="56" t="s">
        <v>94</v>
      </c>
      <c r="AK422" s="56" t="s">
        <v>807</v>
      </c>
      <c r="AL422" s="56" t="s">
        <v>807</v>
      </c>
      <c r="AM422"/>
      <c r="AN422" s="56" t="s">
        <v>75</v>
      </c>
      <c r="AO422" s="56" t="s">
        <v>2</v>
      </c>
      <c r="AP422" s="60">
        <v>1.39</v>
      </c>
      <c r="AQ422" s="60">
        <v>0</v>
      </c>
      <c r="AR422" s="58">
        <v>1</v>
      </c>
      <c r="AS422" s="58">
        <v>0</v>
      </c>
      <c r="AT422" s="60">
        <v>7129.2</v>
      </c>
      <c r="AU422" s="60">
        <v>17922.060000000001</v>
      </c>
      <c r="AV422" s="60">
        <v>1</v>
      </c>
      <c r="AW422" s="60">
        <v>17922.060000000001</v>
      </c>
      <c r="AX422" s="60">
        <v>0</v>
      </c>
      <c r="AY422" s="60">
        <v>0</v>
      </c>
      <c r="AZ422" s="60">
        <v>0</v>
      </c>
      <c r="BA422" s="60">
        <v>0</v>
      </c>
      <c r="BB422" s="60">
        <v>0</v>
      </c>
      <c r="BC422" s="60">
        <v>0</v>
      </c>
      <c r="BD422" s="60">
        <v>0</v>
      </c>
      <c r="BE422" s="60">
        <v>0</v>
      </c>
      <c r="BF422" s="60">
        <v>0</v>
      </c>
      <c r="BG422" s="60">
        <v>0</v>
      </c>
      <c r="BH422" s="60">
        <v>0</v>
      </c>
      <c r="BI422" s="60">
        <v>17922.060000000001</v>
      </c>
      <c r="BJ422" s="61">
        <v>87</v>
      </c>
      <c r="BK422" s="2" t="s">
        <v>817</v>
      </c>
    </row>
    <row r="423" spans="1:63" s="1" customFormat="1" ht="15" x14ac:dyDescent="0.25">
      <c r="A423" s="56" t="s">
        <v>127</v>
      </c>
      <c r="B423" s="56" t="s">
        <v>104</v>
      </c>
      <c r="C423" s="56" t="s">
        <v>128</v>
      </c>
      <c r="D423"/>
      <c r="E423"/>
      <c r="F423"/>
      <c r="G423" s="56" t="s">
        <v>129</v>
      </c>
      <c r="H423" s="56" t="s">
        <v>130</v>
      </c>
      <c r="I423" s="56" t="s">
        <v>757</v>
      </c>
      <c r="J423"/>
      <c r="K423" s="56" t="s">
        <v>70</v>
      </c>
      <c r="L423" s="56" t="s">
        <v>131</v>
      </c>
      <c r="M423"/>
      <c r="N423"/>
      <c r="O423" s="56" t="s">
        <v>132</v>
      </c>
      <c r="P423"/>
      <c r="Q423" s="56" t="s">
        <v>758</v>
      </c>
      <c r="R423"/>
      <c r="S423"/>
      <c r="T423" s="56" t="s">
        <v>2512</v>
      </c>
      <c r="U423" s="56" t="s">
        <v>2512</v>
      </c>
      <c r="V423" s="56" t="s">
        <v>2690</v>
      </c>
      <c r="W423" s="58">
        <v>7785</v>
      </c>
      <c r="X423" s="59" t="s">
        <v>2691</v>
      </c>
      <c r="Y423" s="56" t="s">
        <v>807</v>
      </c>
      <c r="Z423" s="56" t="s">
        <v>822</v>
      </c>
      <c r="AA423" s="56" t="s">
        <v>94</v>
      </c>
      <c r="AB423" s="56" t="s">
        <v>809</v>
      </c>
      <c r="AC423" s="56" t="s">
        <v>116</v>
      </c>
      <c r="AD423"/>
      <c r="AE423" s="56" t="s">
        <v>823</v>
      </c>
      <c r="AF423" s="56" t="s">
        <v>824</v>
      </c>
      <c r="AG423" s="56" t="s">
        <v>123</v>
      </c>
      <c r="AH423" s="56" t="s">
        <v>825</v>
      </c>
      <c r="AI423" s="56" t="s">
        <v>81</v>
      </c>
      <c r="AJ423" s="56" t="s">
        <v>94</v>
      </c>
      <c r="AK423" s="56" t="s">
        <v>807</v>
      </c>
      <c r="AL423" s="56" t="s">
        <v>807</v>
      </c>
      <c r="AM423"/>
      <c r="AN423" s="56" t="s">
        <v>75</v>
      </c>
      <c r="AO423" s="56" t="s">
        <v>2</v>
      </c>
      <c r="AP423" s="60">
        <v>31.33</v>
      </c>
      <c r="AQ423" s="60">
        <v>0</v>
      </c>
      <c r="AR423" s="58">
        <v>1</v>
      </c>
      <c r="AS423" s="58">
        <v>0</v>
      </c>
      <c r="AT423" s="60">
        <v>7129.2</v>
      </c>
      <c r="AU423" s="60">
        <v>17922.060000000001</v>
      </c>
      <c r="AV423" s="60">
        <v>22.44</v>
      </c>
      <c r="AW423" s="60">
        <v>17922.060000000001</v>
      </c>
      <c r="AX423" s="60">
        <v>0</v>
      </c>
      <c r="AY423" s="60">
        <v>0</v>
      </c>
      <c r="AZ423" s="60">
        <v>0</v>
      </c>
      <c r="BA423" s="60">
        <v>0</v>
      </c>
      <c r="BB423" s="60">
        <v>0</v>
      </c>
      <c r="BC423" s="60">
        <v>0</v>
      </c>
      <c r="BD423" s="60">
        <v>0</v>
      </c>
      <c r="BE423" s="60">
        <v>0</v>
      </c>
      <c r="BF423" s="60">
        <v>0</v>
      </c>
      <c r="BG423" s="60">
        <v>0</v>
      </c>
      <c r="BH423" s="60">
        <v>0</v>
      </c>
      <c r="BI423" s="60">
        <v>17922.060000000001</v>
      </c>
      <c r="BJ423" s="61">
        <v>87</v>
      </c>
      <c r="BK423" s="2" t="s">
        <v>817</v>
      </c>
    </row>
    <row r="424" spans="1:63" s="1" customFormat="1" ht="15" x14ac:dyDescent="0.25">
      <c r="A424" s="56" t="s">
        <v>127</v>
      </c>
      <c r="B424" s="56" t="s">
        <v>104</v>
      </c>
      <c r="C424" s="56" t="s">
        <v>128</v>
      </c>
      <c r="D424"/>
      <c r="E424"/>
      <c r="F424"/>
      <c r="G424" s="56" t="s">
        <v>129</v>
      </c>
      <c r="H424" s="56" t="s">
        <v>130</v>
      </c>
      <c r="I424" s="56" t="s">
        <v>757</v>
      </c>
      <c r="J424"/>
      <c r="K424" s="56" t="s">
        <v>70</v>
      </c>
      <c r="L424" s="56" t="s">
        <v>131</v>
      </c>
      <c r="M424"/>
      <c r="N424"/>
      <c r="O424" s="56" t="s">
        <v>132</v>
      </c>
      <c r="P424"/>
      <c r="Q424" s="56" t="s">
        <v>758</v>
      </c>
      <c r="R424"/>
      <c r="S424"/>
      <c r="T424" s="56" t="s">
        <v>2512</v>
      </c>
      <c r="U424" s="56" t="s">
        <v>2512</v>
      </c>
      <c r="V424" s="56" t="s">
        <v>2692</v>
      </c>
      <c r="W424" s="58">
        <v>7786</v>
      </c>
      <c r="X424" s="59" t="s">
        <v>2693</v>
      </c>
      <c r="Y424" s="56" t="s">
        <v>807</v>
      </c>
      <c r="Z424" s="56" t="s">
        <v>822</v>
      </c>
      <c r="AA424" s="56" t="s">
        <v>94</v>
      </c>
      <c r="AB424" s="56" t="s">
        <v>809</v>
      </c>
      <c r="AC424" s="56" t="s">
        <v>116</v>
      </c>
      <c r="AD424"/>
      <c r="AE424" s="56" t="s">
        <v>823</v>
      </c>
      <c r="AF424" s="56" t="s">
        <v>824</v>
      </c>
      <c r="AG424" s="56" t="s">
        <v>123</v>
      </c>
      <c r="AH424" s="56" t="s">
        <v>825</v>
      </c>
      <c r="AI424" s="56" t="s">
        <v>81</v>
      </c>
      <c r="AJ424" s="56" t="s">
        <v>94</v>
      </c>
      <c r="AK424" s="56" t="s">
        <v>807</v>
      </c>
      <c r="AL424" s="56" t="s">
        <v>807</v>
      </c>
      <c r="AM424"/>
      <c r="AN424" s="56" t="s">
        <v>75</v>
      </c>
      <c r="AO424" s="56" t="s">
        <v>2</v>
      </c>
      <c r="AP424" s="60">
        <v>4.1900000000000004</v>
      </c>
      <c r="AQ424" s="60">
        <v>0</v>
      </c>
      <c r="AR424" s="58">
        <v>1</v>
      </c>
      <c r="AS424" s="58">
        <v>0</v>
      </c>
      <c r="AT424" s="60">
        <v>7129.2</v>
      </c>
      <c r="AU424" s="60">
        <v>17922.060000000001</v>
      </c>
      <c r="AV424" s="60">
        <v>3</v>
      </c>
      <c r="AW424" s="60">
        <v>17922.060000000001</v>
      </c>
      <c r="AX424" s="60">
        <v>0</v>
      </c>
      <c r="AY424" s="60">
        <v>0</v>
      </c>
      <c r="AZ424" s="60">
        <v>0</v>
      </c>
      <c r="BA424" s="60">
        <v>0</v>
      </c>
      <c r="BB424" s="60">
        <v>0</v>
      </c>
      <c r="BC424" s="60">
        <v>0</v>
      </c>
      <c r="BD424" s="60">
        <v>0</v>
      </c>
      <c r="BE424" s="60">
        <v>0</v>
      </c>
      <c r="BF424" s="60">
        <v>0</v>
      </c>
      <c r="BG424" s="60">
        <v>0</v>
      </c>
      <c r="BH424" s="60">
        <v>0</v>
      </c>
      <c r="BI424" s="60">
        <v>17922.060000000001</v>
      </c>
      <c r="BJ424" s="61">
        <v>87</v>
      </c>
      <c r="BK424" s="2" t="s">
        <v>817</v>
      </c>
    </row>
    <row r="425" spans="1:63" s="1" customFormat="1" ht="15" x14ac:dyDescent="0.25">
      <c r="A425" s="56" t="s">
        <v>127</v>
      </c>
      <c r="B425" s="56" t="s">
        <v>104</v>
      </c>
      <c r="C425" s="56" t="s">
        <v>128</v>
      </c>
      <c r="D425"/>
      <c r="E425"/>
      <c r="F425"/>
      <c r="G425" s="56" t="s">
        <v>129</v>
      </c>
      <c r="H425" s="56" t="s">
        <v>130</v>
      </c>
      <c r="I425" s="56" t="s">
        <v>757</v>
      </c>
      <c r="J425"/>
      <c r="K425" s="56" t="s">
        <v>70</v>
      </c>
      <c r="L425" s="56" t="s">
        <v>131</v>
      </c>
      <c r="M425"/>
      <c r="N425"/>
      <c r="O425" s="56" t="s">
        <v>132</v>
      </c>
      <c r="P425"/>
      <c r="Q425" s="56" t="s">
        <v>758</v>
      </c>
      <c r="R425"/>
      <c r="S425"/>
      <c r="T425" s="56" t="s">
        <v>2512</v>
      </c>
      <c r="U425" s="56" t="s">
        <v>2512</v>
      </c>
      <c r="V425" s="56" t="s">
        <v>2694</v>
      </c>
      <c r="W425" s="58">
        <v>7787</v>
      </c>
      <c r="X425" s="59" t="s">
        <v>2695</v>
      </c>
      <c r="Y425" s="56" t="s">
        <v>807</v>
      </c>
      <c r="Z425" s="56" t="s">
        <v>822</v>
      </c>
      <c r="AA425" s="56" t="s">
        <v>94</v>
      </c>
      <c r="AB425" s="56" t="s">
        <v>809</v>
      </c>
      <c r="AC425" s="56" t="s">
        <v>116</v>
      </c>
      <c r="AD425"/>
      <c r="AE425" s="56" t="s">
        <v>823</v>
      </c>
      <c r="AF425" s="56" t="s">
        <v>824</v>
      </c>
      <c r="AG425" s="56" t="s">
        <v>123</v>
      </c>
      <c r="AH425" s="56" t="s">
        <v>825</v>
      </c>
      <c r="AI425" s="56" t="s">
        <v>81</v>
      </c>
      <c r="AJ425" s="56" t="s">
        <v>94</v>
      </c>
      <c r="AK425" s="56" t="s">
        <v>807</v>
      </c>
      <c r="AL425" s="56" t="s">
        <v>807</v>
      </c>
      <c r="AM425"/>
      <c r="AN425" s="56" t="s">
        <v>75</v>
      </c>
      <c r="AO425" s="56" t="s">
        <v>2</v>
      </c>
      <c r="AP425" s="60">
        <v>25.01</v>
      </c>
      <c r="AQ425" s="60">
        <v>0</v>
      </c>
      <c r="AR425" s="58">
        <v>1</v>
      </c>
      <c r="AS425" s="58">
        <v>0</v>
      </c>
      <c r="AT425" s="60">
        <v>7129.2</v>
      </c>
      <c r="AU425" s="60">
        <v>17922.060000000001</v>
      </c>
      <c r="AV425" s="60">
        <v>17.91</v>
      </c>
      <c r="AW425" s="60">
        <v>17922.060000000001</v>
      </c>
      <c r="AX425" s="60">
        <v>0</v>
      </c>
      <c r="AY425" s="60">
        <v>0</v>
      </c>
      <c r="AZ425" s="60">
        <v>0</v>
      </c>
      <c r="BA425" s="60">
        <v>0</v>
      </c>
      <c r="BB425" s="60">
        <v>0</v>
      </c>
      <c r="BC425" s="60">
        <v>0</v>
      </c>
      <c r="BD425" s="60">
        <v>0</v>
      </c>
      <c r="BE425" s="60">
        <v>0</v>
      </c>
      <c r="BF425" s="60">
        <v>0</v>
      </c>
      <c r="BG425" s="60">
        <v>0</v>
      </c>
      <c r="BH425" s="60">
        <v>0</v>
      </c>
      <c r="BI425" s="60">
        <v>17922.060000000001</v>
      </c>
      <c r="BJ425" s="61">
        <v>87</v>
      </c>
      <c r="BK425" s="2" t="s">
        <v>817</v>
      </c>
    </row>
    <row r="426" spans="1:63" s="1" customFormat="1" ht="15" x14ac:dyDescent="0.25">
      <c r="A426" s="56" t="s">
        <v>127</v>
      </c>
      <c r="B426" s="56" t="s">
        <v>104</v>
      </c>
      <c r="C426" s="56" t="s">
        <v>128</v>
      </c>
      <c r="D426"/>
      <c r="E426"/>
      <c r="F426"/>
      <c r="G426" s="56" t="s">
        <v>129</v>
      </c>
      <c r="H426" s="56" t="s">
        <v>130</v>
      </c>
      <c r="I426" s="56" t="s">
        <v>757</v>
      </c>
      <c r="J426"/>
      <c r="K426" s="56" t="s">
        <v>70</v>
      </c>
      <c r="L426" s="56" t="s">
        <v>131</v>
      </c>
      <c r="M426"/>
      <c r="N426"/>
      <c r="O426" s="56" t="s">
        <v>132</v>
      </c>
      <c r="P426"/>
      <c r="Q426" s="56" t="s">
        <v>758</v>
      </c>
      <c r="R426"/>
      <c r="S426"/>
      <c r="T426" s="56" t="s">
        <v>2512</v>
      </c>
      <c r="U426" s="56" t="s">
        <v>2512</v>
      </c>
      <c r="V426" s="56" t="s">
        <v>2696</v>
      </c>
      <c r="W426" s="58">
        <v>7788</v>
      </c>
      <c r="X426" s="59" t="s">
        <v>2697</v>
      </c>
      <c r="Y426" s="56" t="s">
        <v>807</v>
      </c>
      <c r="Z426" s="56" t="s">
        <v>822</v>
      </c>
      <c r="AA426" s="56" t="s">
        <v>94</v>
      </c>
      <c r="AB426" s="56" t="s">
        <v>809</v>
      </c>
      <c r="AC426" s="56" t="s">
        <v>116</v>
      </c>
      <c r="AD426"/>
      <c r="AE426" s="56" t="s">
        <v>823</v>
      </c>
      <c r="AF426" s="56" t="s">
        <v>824</v>
      </c>
      <c r="AG426" s="56" t="s">
        <v>123</v>
      </c>
      <c r="AH426" s="56" t="s">
        <v>825</v>
      </c>
      <c r="AI426" s="56" t="s">
        <v>81</v>
      </c>
      <c r="AJ426" s="56" t="s">
        <v>94</v>
      </c>
      <c r="AK426" s="56" t="s">
        <v>807</v>
      </c>
      <c r="AL426" s="56" t="s">
        <v>807</v>
      </c>
      <c r="AM426"/>
      <c r="AN426" s="56" t="s">
        <v>75</v>
      </c>
      <c r="AO426" s="56" t="s">
        <v>2</v>
      </c>
      <c r="AP426" s="60">
        <v>2.78</v>
      </c>
      <c r="AQ426" s="60">
        <v>0</v>
      </c>
      <c r="AR426" s="58">
        <v>1</v>
      </c>
      <c r="AS426" s="58">
        <v>0</v>
      </c>
      <c r="AT426" s="60">
        <v>7129.2</v>
      </c>
      <c r="AU426" s="60">
        <v>17922.060000000001</v>
      </c>
      <c r="AV426" s="60">
        <v>2</v>
      </c>
      <c r="AW426" s="60">
        <v>17922.060000000001</v>
      </c>
      <c r="AX426" s="60">
        <v>0</v>
      </c>
      <c r="AY426" s="60">
        <v>0</v>
      </c>
      <c r="AZ426" s="60">
        <v>0</v>
      </c>
      <c r="BA426" s="60">
        <v>0</v>
      </c>
      <c r="BB426" s="60">
        <v>0</v>
      </c>
      <c r="BC426" s="60">
        <v>0</v>
      </c>
      <c r="BD426" s="60">
        <v>0</v>
      </c>
      <c r="BE426" s="60">
        <v>0</v>
      </c>
      <c r="BF426" s="60">
        <v>0</v>
      </c>
      <c r="BG426" s="60">
        <v>0</v>
      </c>
      <c r="BH426" s="60">
        <v>0</v>
      </c>
      <c r="BI426" s="60">
        <v>17922.060000000001</v>
      </c>
      <c r="BJ426" s="61">
        <v>87</v>
      </c>
      <c r="BK426" s="2" t="s">
        <v>817</v>
      </c>
    </row>
    <row r="427" spans="1:63" s="1" customFormat="1" ht="15" x14ac:dyDescent="0.25">
      <c r="A427" s="56" t="s">
        <v>127</v>
      </c>
      <c r="B427" s="56" t="s">
        <v>104</v>
      </c>
      <c r="C427" s="56" t="s">
        <v>128</v>
      </c>
      <c r="D427"/>
      <c r="E427"/>
      <c r="F427"/>
      <c r="G427" s="56" t="s">
        <v>129</v>
      </c>
      <c r="H427" s="56" t="s">
        <v>130</v>
      </c>
      <c r="I427" s="56" t="s">
        <v>757</v>
      </c>
      <c r="J427"/>
      <c r="K427" s="56" t="s">
        <v>70</v>
      </c>
      <c r="L427" s="56" t="s">
        <v>131</v>
      </c>
      <c r="M427"/>
      <c r="N427"/>
      <c r="O427" s="56" t="s">
        <v>132</v>
      </c>
      <c r="P427"/>
      <c r="Q427" s="56" t="s">
        <v>758</v>
      </c>
      <c r="R427"/>
      <c r="S427"/>
      <c r="T427" s="56" t="s">
        <v>2512</v>
      </c>
      <c r="U427" s="56" t="s">
        <v>2675</v>
      </c>
      <c r="V427" s="56" t="s">
        <v>2698</v>
      </c>
      <c r="W427" s="58">
        <v>7168</v>
      </c>
      <c r="X427" s="59" t="s">
        <v>2699</v>
      </c>
      <c r="Y427" s="56" t="s">
        <v>2700</v>
      </c>
      <c r="Z427" s="56" t="s">
        <v>2701</v>
      </c>
      <c r="AA427" s="56" t="s">
        <v>105</v>
      </c>
      <c r="AB427" s="56" t="s">
        <v>106</v>
      </c>
      <c r="AC427" s="56" t="s">
        <v>107</v>
      </c>
      <c r="AD427"/>
      <c r="AE427" s="56" t="s">
        <v>2702</v>
      </c>
      <c r="AF427" s="56" t="s">
        <v>2658</v>
      </c>
      <c r="AG427" s="56" t="s">
        <v>1919</v>
      </c>
      <c r="AH427" s="56" t="s">
        <v>2703</v>
      </c>
      <c r="AI427" s="56" t="s">
        <v>81</v>
      </c>
      <c r="AJ427" s="56" t="s">
        <v>108</v>
      </c>
      <c r="AK427" s="56" t="s">
        <v>2704</v>
      </c>
      <c r="AL427" s="56" t="s">
        <v>2704</v>
      </c>
      <c r="AM427"/>
      <c r="AN427" s="56" t="s">
        <v>75</v>
      </c>
      <c r="AO427" s="56" t="s">
        <v>2</v>
      </c>
      <c r="AP427" s="60">
        <v>179.71</v>
      </c>
      <c r="AQ427" s="60">
        <v>0</v>
      </c>
      <c r="AR427" s="58">
        <v>1</v>
      </c>
      <c r="AS427" s="58">
        <v>0</v>
      </c>
      <c r="AT427" s="60">
        <v>7129.2</v>
      </c>
      <c r="AU427" s="60">
        <v>17922.060000000001</v>
      </c>
      <c r="AV427" s="60">
        <v>128.72</v>
      </c>
      <c r="AW427" s="60">
        <v>17922.060000000001</v>
      </c>
      <c r="AX427" s="60">
        <v>0</v>
      </c>
      <c r="AY427" s="60">
        <v>0</v>
      </c>
      <c r="AZ427" s="60">
        <v>0</v>
      </c>
      <c r="BA427" s="60">
        <v>0</v>
      </c>
      <c r="BB427" s="60">
        <v>0</v>
      </c>
      <c r="BC427" s="60">
        <v>0</v>
      </c>
      <c r="BD427" s="60">
        <v>0</v>
      </c>
      <c r="BE427" s="60">
        <v>0</v>
      </c>
      <c r="BF427" s="60">
        <v>0</v>
      </c>
      <c r="BG427" s="60">
        <v>0</v>
      </c>
      <c r="BH427" s="60">
        <v>0</v>
      </c>
      <c r="BI427" s="60">
        <v>17922.060000000001</v>
      </c>
      <c r="BJ427" s="61">
        <v>87</v>
      </c>
      <c r="BK427" s="2" t="s">
        <v>817</v>
      </c>
    </row>
    <row r="428" spans="1:63" s="1" customFormat="1" ht="15" x14ac:dyDescent="0.25">
      <c r="A428" s="56" t="s">
        <v>127</v>
      </c>
      <c r="B428" s="56" t="s">
        <v>104</v>
      </c>
      <c r="C428" s="56" t="s">
        <v>128</v>
      </c>
      <c r="D428"/>
      <c r="E428"/>
      <c r="F428"/>
      <c r="G428" s="56" t="s">
        <v>129</v>
      </c>
      <c r="H428" s="56" t="s">
        <v>130</v>
      </c>
      <c r="I428" s="56" t="s">
        <v>757</v>
      </c>
      <c r="J428"/>
      <c r="K428" s="56" t="s">
        <v>70</v>
      </c>
      <c r="L428" s="56" t="s">
        <v>131</v>
      </c>
      <c r="M428"/>
      <c r="N428"/>
      <c r="O428" s="56" t="s">
        <v>132</v>
      </c>
      <c r="P428"/>
      <c r="Q428" s="56" t="s">
        <v>758</v>
      </c>
      <c r="R428"/>
      <c r="S428"/>
      <c r="T428" s="56" t="s">
        <v>2705</v>
      </c>
      <c r="U428" s="56" t="s">
        <v>2512</v>
      </c>
      <c r="V428" s="56" t="s">
        <v>2706</v>
      </c>
      <c r="W428" s="58">
        <v>15796</v>
      </c>
      <c r="X428" s="59" t="s">
        <v>2707</v>
      </c>
      <c r="Y428" s="56" t="s">
        <v>807</v>
      </c>
      <c r="Z428" s="56" t="s">
        <v>822</v>
      </c>
      <c r="AA428" s="56" t="s">
        <v>94</v>
      </c>
      <c r="AB428" s="56" t="s">
        <v>809</v>
      </c>
      <c r="AC428" s="56" t="s">
        <v>116</v>
      </c>
      <c r="AD428"/>
      <c r="AE428" s="56" t="s">
        <v>823</v>
      </c>
      <c r="AF428" s="56" t="s">
        <v>824</v>
      </c>
      <c r="AG428" s="56" t="s">
        <v>123</v>
      </c>
      <c r="AH428" s="56" t="s">
        <v>825</v>
      </c>
      <c r="AI428" s="56" t="s">
        <v>81</v>
      </c>
      <c r="AJ428" s="56" t="s">
        <v>94</v>
      </c>
      <c r="AK428" s="56" t="s">
        <v>807</v>
      </c>
      <c r="AL428" s="56" t="s">
        <v>807</v>
      </c>
      <c r="AM428"/>
      <c r="AN428" s="56" t="s">
        <v>75</v>
      </c>
      <c r="AO428" s="56" t="s">
        <v>2</v>
      </c>
      <c r="AP428" s="60">
        <v>8.74</v>
      </c>
      <c r="AQ428" s="60">
        <v>0</v>
      </c>
      <c r="AR428" s="58">
        <v>1</v>
      </c>
      <c r="AS428" s="58">
        <v>0</v>
      </c>
      <c r="AT428" s="60">
        <v>7129.2</v>
      </c>
      <c r="AU428" s="60">
        <v>17922.060000000001</v>
      </c>
      <c r="AV428" s="60">
        <v>6.24</v>
      </c>
      <c r="AW428" s="60">
        <v>17922.060000000001</v>
      </c>
      <c r="AX428" s="60">
        <v>0</v>
      </c>
      <c r="AY428" s="60">
        <v>0</v>
      </c>
      <c r="AZ428" s="60">
        <v>0</v>
      </c>
      <c r="BA428" s="60">
        <v>0</v>
      </c>
      <c r="BB428" s="60">
        <v>0</v>
      </c>
      <c r="BC428" s="60">
        <v>0</v>
      </c>
      <c r="BD428" s="60">
        <v>0</v>
      </c>
      <c r="BE428" s="60">
        <v>0</v>
      </c>
      <c r="BF428" s="60">
        <v>0</v>
      </c>
      <c r="BG428" s="60">
        <v>0</v>
      </c>
      <c r="BH428" s="60">
        <v>0</v>
      </c>
      <c r="BI428" s="60">
        <v>17922.060000000001</v>
      </c>
      <c r="BJ428" s="61">
        <v>87</v>
      </c>
      <c r="BK428" s="2" t="s">
        <v>817</v>
      </c>
    </row>
    <row r="429" spans="1:63" s="1" customFormat="1" ht="15" x14ac:dyDescent="0.25">
      <c r="A429" s="56" t="s">
        <v>127</v>
      </c>
      <c r="B429" s="56" t="s">
        <v>104</v>
      </c>
      <c r="C429" s="56" t="s">
        <v>128</v>
      </c>
      <c r="D429"/>
      <c r="E429"/>
      <c r="F429"/>
      <c r="G429" s="56" t="s">
        <v>129</v>
      </c>
      <c r="H429" s="56" t="s">
        <v>130</v>
      </c>
      <c r="I429" s="56" t="s">
        <v>757</v>
      </c>
      <c r="J429"/>
      <c r="K429" s="56" t="s">
        <v>70</v>
      </c>
      <c r="L429" s="56" t="s">
        <v>131</v>
      </c>
      <c r="M429"/>
      <c r="N429"/>
      <c r="O429" s="56" t="s">
        <v>132</v>
      </c>
      <c r="P429"/>
      <c r="Q429" s="56" t="s">
        <v>758</v>
      </c>
      <c r="R429"/>
      <c r="S429"/>
      <c r="T429" s="56" t="s">
        <v>2705</v>
      </c>
      <c r="U429" s="56" t="s">
        <v>2512</v>
      </c>
      <c r="V429" s="56" t="s">
        <v>2708</v>
      </c>
      <c r="W429" s="58">
        <v>15475</v>
      </c>
      <c r="X429" s="59" t="s">
        <v>2709</v>
      </c>
      <c r="Y429" s="56" t="s">
        <v>2710</v>
      </c>
      <c r="Z429" s="56" t="s">
        <v>2711</v>
      </c>
      <c r="AA429" s="56" t="s">
        <v>105</v>
      </c>
      <c r="AB429" s="56" t="s">
        <v>106</v>
      </c>
      <c r="AC429" s="56" t="s">
        <v>107</v>
      </c>
      <c r="AD429"/>
      <c r="AE429" s="56" t="s">
        <v>2712</v>
      </c>
      <c r="AF429" s="56" t="s">
        <v>2650</v>
      </c>
      <c r="AG429" s="56" t="s">
        <v>1919</v>
      </c>
      <c r="AH429" s="56" t="s">
        <v>2713</v>
      </c>
      <c r="AI429" s="56" t="s">
        <v>81</v>
      </c>
      <c r="AJ429" s="56" t="s">
        <v>108</v>
      </c>
      <c r="AK429" s="56" t="s">
        <v>109</v>
      </c>
      <c r="AL429" s="56" t="s">
        <v>110</v>
      </c>
      <c r="AM429"/>
      <c r="AN429" s="56" t="s">
        <v>75</v>
      </c>
      <c r="AO429" s="56" t="s">
        <v>2</v>
      </c>
      <c r="AP429" s="60">
        <v>403.76</v>
      </c>
      <c r="AQ429" s="60">
        <v>0</v>
      </c>
      <c r="AR429" s="58">
        <v>1</v>
      </c>
      <c r="AS429" s="58">
        <v>0</v>
      </c>
      <c r="AT429" s="60">
        <v>7129.2</v>
      </c>
      <c r="AU429" s="60">
        <v>17922.060000000001</v>
      </c>
      <c r="AV429" s="60">
        <v>288.29000000000002</v>
      </c>
      <c r="AW429" s="60">
        <v>17922.060000000001</v>
      </c>
      <c r="AX429" s="60">
        <v>0</v>
      </c>
      <c r="AY429" s="60">
        <v>0</v>
      </c>
      <c r="AZ429" s="60">
        <v>0</v>
      </c>
      <c r="BA429" s="60">
        <v>0</v>
      </c>
      <c r="BB429" s="60">
        <v>0</v>
      </c>
      <c r="BC429" s="60">
        <v>0</v>
      </c>
      <c r="BD429" s="60">
        <v>0</v>
      </c>
      <c r="BE429" s="60">
        <v>0</v>
      </c>
      <c r="BF429" s="60">
        <v>0</v>
      </c>
      <c r="BG429" s="60">
        <v>0</v>
      </c>
      <c r="BH429" s="60">
        <v>0</v>
      </c>
      <c r="BI429" s="60">
        <v>17922.060000000001</v>
      </c>
      <c r="BJ429" s="61">
        <v>87</v>
      </c>
      <c r="BK429" s="2" t="s">
        <v>817</v>
      </c>
    </row>
    <row r="430" spans="1:63" s="1" customFormat="1" ht="15" x14ac:dyDescent="0.25">
      <c r="A430" s="56" t="s">
        <v>127</v>
      </c>
      <c r="B430" s="56" t="s">
        <v>104</v>
      </c>
      <c r="C430" s="56" t="s">
        <v>128</v>
      </c>
      <c r="D430"/>
      <c r="E430"/>
      <c r="F430"/>
      <c r="G430" s="56" t="s">
        <v>129</v>
      </c>
      <c r="H430" s="56" t="s">
        <v>130</v>
      </c>
      <c r="I430" s="56" t="s">
        <v>757</v>
      </c>
      <c r="J430"/>
      <c r="K430" s="56" t="s">
        <v>70</v>
      </c>
      <c r="L430" s="56" t="s">
        <v>131</v>
      </c>
      <c r="M430"/>
      <c r="N430"/>
      <c r="O430" s="56" t="s">
        <v>132</v>
      </c>
      <c r="P430"/>
      <c r="Q430" s="56" t="s">
        <v>758</v>
      </c>
      <c r="R430"/>
      <c r="S430"/>
      <c r="T430" s="56" t="s">
        <v>2705</v>
      </c>
      <c r="U430" s="56" t="s">
        <v>2629</v>
      </c>
      <c r="V430" s="56" t="s">
        <v>2714</v>
      </c>
      <c r="W430" s="58">
        <v>15050</v>
      </c>
      <c r="X430" s="59" t="s">
        <v>2662</v>
      </c>
      <c r="Y430" s="56" t="s">
        <v>2663</v>
      </c>
      <c r="Z430" s="56" t="s">
        <v>2664</v>
      </c>
      <c r="AA430" s="56" t="s">
        <v>180</v>
      </c>
      <c r="AB430" s="56" t="s">
        <v>181</v>
      </c>
      <c r="AC430" s="56" t="s">
        <v>182</v>
      </c>
      <c r="AD430"/>
      <c r="AE430" s="56" t="s">
        <v>2665</v>
      </c>
      <c r="AF430" s="56" t="s">
        <v>2658</v>
      </c>
      <c r="AG430" s="56" t="s">
        <v>1919</v>
      </c>
      <c r="AH430" s="56" t="s">
        <v>2666</v>
      </c>
      <c r="AI430" s="56" t="s">
        <v>81</v>
      </c>
      <c r="AJ430" s="56" t="s">
        <v>183</v>
      </c>
      <c r="AK430" s="56" t="s">
        <v>1428</v>
      </c>
      <c r="AL430" s="56" t="s">
        <v>2667</v>
      </c>
      <c r="AM430"/>
      <c r="AN430" s="56" t="s">
        <v>75</v>
      </c>
      <c r="AO430" s="56" t="s">
        <v>2</v>
      </c>
      <c r="AP430" s="60">
        <v>247.2</v>
      </c>
      <c r="AQ430" s="60">
        <v>0</v>
      </c>
      <c r="AR430" s="58">
        <v>1</v>
      </c>
      <c r="AS430" s="58">
        <v>0</v>
      </c>
      <c r="AT430" s="60">
        <v>7129.2</v>
      </c>
      <c r="AU430" s="60">
        <v>17922.060000000001</v>
      </c>
      <c r="AV430" s="60">
        <v>176.51</v>
      </c>
      <c r="AW430" s="60">
        <v>17922.060000000001</v>
      </c>
      <c r="AX430" s="60">
        <v>0</v>
      </c>
      <c r="AY430" s="60">
        <v>0</v>
      </c>
      <c r="AZ430" s="60">
        <v>0</v>
      </c>
      <c r="BA430" s="60">
        <v>0</v>
      </c>
      <c r="BB430" s="60">
        <v>0</v>
      </c>
      <c r="BC430" s="60">
        <v>0</v>
      </c>
      <c r="BD430" s="60">
        <v>0</v>
      </c>
      <c r="BE430" s="60">
        <v>0</v>
      </c>
      <c r="BF430" s="60">
        <v>0</v>
      </c>
      <c r="BG430" s="60">
        <v>0</v>
      </c>
      <c r="BH430" s="60">
        <v>0</v>
      </c>
      <c r="BI430" s="60">
        <v>17922.060000000001</v>
      </c>
      <c r="BJ430" s="61">
        <v>87</v>
      </c>
      <c r="BK430" s="2" t="s">
        <v>817</v>
      </c>
    </row>
    <row r="431" spans="1:63" s="1" customFormat="1" ht="15" x14ac:dyDescent="0.25">
      <c r="A431" s="56" t="s">
        <v>127</v>
      </c>
      <c r="B431" s="56" t="s">
        <v>104</v>
      </c>
      <c r="C431" s="56" t="s">
        <v>128</v>
      </c>
      <c r="D431"/>
      <c r="E431"/>
      <c r="F431"/>
      <c r="G431" s="56" t="s">
        <v>129</v>
      </c>
      <c r="H431" s="56" t="s">
        <v>130</v>
      </c>
      <c r="I431" s="56" t="s">
        <v>757</v>
      </c>
      <c r="J431"/>
      <c r="K431" s="56" t="s">
        <v>70</v>
      </c>
      <c r="L431" s="56" t="s">
        <v>131</v>
      </c>
      <c r="M431"/>
      <c r="N431"/>
      <c r="O431" s="56" t="s">
        <v>132</v>
      </c>
      <c r="P431"/>
      <c r="Q431" s="56" t="s">
        <v>758</v>
      </c>
      <c r="R431"/>
      <c r="S431"/>
      <c r="T431" s="56" t="s">
        <v>2705</v>
      </c>
      <c r="U431" s="56" t="s">
        <v>2705</v>
      </c>
      <c r="V431" s="56" t="s">
        <v>2715</v>
      </c>
      <c r="W431" s="58">
        <v>15801</v>
      </c>
      <c r="X431" s="59" t="s">
        <v>2716</v>
      </c>
      <c r="Y431" s="56" t="s">
        <v>807</v>
      </c>
      <c r="Z431" s="56" t="s">
        <v>822</v>
      </c>
      <c r="AA431" s="56" t="s">
        <v>94</v>
      </c>
      <c r="AB431" s="56" t="s">
        <v>809</v>
      </c>
      <c r="AC431" s="56" t="s">
        <v>116</v>
      </c>
      <c r="AD431"/>
      <c r="AE431" s="56" t="s">
        <v>823</v>
      </c>
      <c r="AF431" s="56" t="s">
        <v>824</v>
      </c>
      <c r="AG431" s="56" t="s">
        <v>123</v>
      </c>
      <c r="AH431" s="56" t="s">
        <v>825</v>
      </c>
      <c r="AI431" s="56" t="s">
        <v>81</v>
      </c>
      <c r="AJ431" s="56" t="s">
        <v>94</v>
      </c>
      <c r="AK431" s="56" t="s">
        <v>807</v>
      </c>
      <c r="AL431" s="56" t="s">
        <v>807</v>
      </c>
      <c r="AM431"/>
      <c r="AN431" s="56" t="s">
        <v>75</v>
      </c>
      <c r="AO431" s="56" t="s">
        <v>2</v>
      </c>
      <c r="AP431" s="60">
        <v>14.97</v>
      </c>
      <c r="AQ431" s="60">
        <v>0</v>
      </c>
      <c r="AR431" s="58">
        <v>1</v>
      </c>
      <c r="AS431" s="58">
        <v>0</v>
      </c>
      <c r="AT431" s="60">
        <v>7129.2</v>
      </c>
      <c r="AU431" s="60">
        <v>17922.060000000001</v>
      </c>
      <c r="AV431" s="60">
        <v>10.69</v>
      </c>
      <c r="AW431" s="60">
        <v>17922.060000000001</v>
      </c>
      <c r="AX431" s="60">
        <v>0</v>
      </c>
      <c r="AY431" s="60">
        <v>0</v>
      </c>
      <c r="AZ431" s="60">
        <v>0</v>
      </c>
      <c r="BA431" s="60">
        <v>0</v>
      </c>
      <c r="BB431" s="60">
        <v>0</v>
      </c>
      <c r="BC431" s="60">
        <v>0</v>
      </c>
      <c r="BD431" s="60">
        <v>0</v>
      </c>
      <c r="BE431" s="60">
        <v>0</v>
      </c>
      <c r="BF431" s="60">
        <v>0</v>
      </c>
      <c r="BG431" s="60">
        <v>0</v>
      </c>
      <c r="BH431" s="60">
        <v>0</v>
      </c>
      <c r="BI431" s="60">
        <v>17922.060000000001</v>
      </c>
      <c r="BJ431" s="61">
        <v>87</v>
      </c>
      <c r="BK431" s="2" t="s">
        <v>817</v>
      </c>
    </row>
    <row r="432" spans="1:63" s="1" customFormat="1" ht="15" x14ac:dyDescent="0.25">
      <c r="A432" s="56" t="s">
        <v>127</v>
      </c>
      <c r="B432" s="56" t="s">
        <v>104</v>
      </c>
      <c r="C432" s="56" t="s">
        <v>128</v>
      </c>
      <c r="D432"/>
      <c r="E432"/>
      <c r="F432"/>
      <c r="G432" s="56" t="s">
        <v>129</v>
      </c>
      <c r="H432" s="56" t="s">
        <v>130</v>
      </c>
      <c r="I432" s="56" t="s">
        <v>757</v>
      </c>
      <c r="J432"/>
      <c r="K432" s="56" t="s">
        <v>70</v>
      </c>
      <c r="L432" s="56" t="s">
        <v>131</v>
      </c>
      <c r="M432"/>
      <c r="N432"/>
      <c r="O432" s="56" t="s">
        <v>132</v>
      </c>
      <c r="P432"/>
      <c r="Q432" s="56" t="s">
        <v>758</v>
      </c>
      <c r="R432"/>
      <c r="S432"/>
      <c r="T432" s="56" t="s">
        <v>2705</v>
      </c>
      <c r="U432" s="56" t="s">
        <v>2705</v>
      </c>
      <c r="V432" s="56" t="s">
        <v>2717</v>
      </c>
      <c r="W432" s="58">
        <v>15804</v>
      </c>
      <c r="X432" s="59" t="s">
        <v>2718</v>
      </c>
      <c r="Y432" s="56" t="s">
        <v>807</v>
      </c>
      <c r="Z432" s="56" t="s">
        <v>822</v>
      </c>
      <c r="AA432" s="56" t="s">
        <v>94</v>
      </c>
      <c r="AB432" s="56" t="s">
        <v>809</v>
      </c>
      <c r="AC432" s="56" t="s">
        <v>116</v>
      </c>
      <c r="AD432"/>
      <c r="AE432" s="56" t="s">
        <v>823</v>
      </c>
      <c r="AF432" s="56" t="s">
        <v>824</v>
      </c>
      <c r="AG432" s="56" t="s">
        <v>123</v>
      </c>
      <c r="AH432" s="56" t="s">
        <v>825</v>
      </c>
      <c r="AI432" s="56" t="s">
        <v>81</v>
      </c>
      <c r="AJ432" s="56" t="s">
        <v>94</v>
      </c>
      <c r="AK432" s="56" t="s">
        <v>807</v>
      </c>
      <c r="AL432" s="56" t="s">
        <v>807</v>
      </c>
      <c r="AM432"/>
      <c r="AN432" s="56" t="s">
        <v>75</v>
      </c>
      <c r="AO432" s="56" t="s">
        <v>2</v>
      </c>
      <c r="AP432" s="60">
        <v>1.4</v>
      </c>
      <c r="AQ432" s="60">
        <v>0</v>
      </c>
      <c r="AR432" s="58">
        <v>1</v>
      </c>
      <c r="AS432" s="58">
        <v>0</v>
      </c>
      <c r="AT432" s="60">
        <v>7129.2</v>
      </c>
      <c r="AU432" s="60">
        <v>17922.060000000001</v>
      </c>
      <c r="AV432" s="60">
        <v>1</v>
      </c>
      <c r="AW432" s="60">
        <v>17922.060000000001</v>
      </c>
      <c r="AX432" s="60">
        <v>0</v>
      </c>
      <c r="AY432" s="60">
        <v>0</v>
      </c>
      <c r="AZ432" s="60">
        <v>0</v>
      </c>
      <c r="BA432" s="60">
        <v>0</v>
      </c>
      <c r="BB432" s="60">
        <v>0</v>
      </c>
      <c r="BC432" s="60">
        <v>0</v>
      </c>
      <c r="BD432" s="60">
        <v>0</v>
      </c>
      <c r="BE432" s="60">
        <v>0</v>
      </c>
      <c r="BF432" s="60">
        <v>0</v>
      </c>
      <c r="BG432" s="60">
        <v>0</v>
      </c>
      <c r="BH432" s="60">
        <v>0</v>
      </c>
      <c r="BI432" s="60">
        <v>17922.060000000001</v>
      </c>
      <c r="BJ432" s="61">
        <v>87</v>
      </c>
      <c r="BK432" s="2" t="s">
        <v>817</v>
      </c>
    </row>
    <row r="433" spans="1:63" s="1" customFormat="1" ht="15" x14ac:dyDescent="0.25">
      <c r="A433" s="56" t="s">
        <v>127</v>
      </c>
      <c r="B433" s="56" t="s">
        <v>104</v>
      </c>
      <c r="C433" s="56" t="s">
        <v>128</v>
      </c>
      <c r="D433"/>
      <c r="E433"/>
      <c r="F433"/>
      <c r="G433" s="56" t="s">
        <v>129</v>
      </c>
      <c r="H433" s="56" t="s">
        <v>130</v>
      </c>
      <c r="I433" s="56" t="s">
        <v>757</v>
      </c>
      <c r="J433"/>
      <c r="K433" s="56" t="s">
        <v>70</v>
      </c>
      <c r="L433" s="56" t="s">
        <v>131</v>
      </c>
      <c r="M433"/>
      <c r="N433"/>
      <c r="O433" s="56" t="s">
        <v>132</v>
      </c>
      <c r="P433"/>
      <c r="Q433" s="56" t="s">
        <v>758</v>
      </c>
      <c r="R433"/>
      <c r="S433"/>
      <c r="T433" s="56" t="s">
        <v>2705</v>
      </c>
      <c r="U433" s="56" t="s">
        <v>2705</v>
      </c>
      <c r="V433" s="56" t="s">
        <v>2719</v>
      </c>
      <c r="W433" s="58">
        <v>15805</v>
      </c>
      <c r="X433" s="59" t="s">
        <v>2720</v>
      </c>
      <c r="Y433" s="56" t="s">
        <v>807</v>
      </c>
      <c r="Z433" s="56" t="s">
        <v>822</v>
      </c>
      <c r="AA433" s="56" t="s">
        <v>94</v>
      </c>
      <c r="AB433" s="56" t="s">
        <v>809</v>
      </c>
      <c r="AC433" s="56" t="s">
        <v>116</v>
      </c>
      <c r="AD433"/>
      <c r="AE433" s="56" t="s">
        <v>823</v>
      </c>
      <c r="AF433" s="56" t="s">
        <v>824</v>
      </c>
      <c r="AG433" s="56" t="s">
        <v>123</v>
      </c>
      <c r="AH433" s="56" t="s">
        <v>825</v>
      </c>
      <c r="AI433" s="56" t="s">
        <v>81</v>
      </c>
      <c r="AJ433" s="56" t="s">
        <v>94</v>
      </c>
      <c r="AK433" s="56" t="s">
        <v>807</v>
      </c>
      <c r="AL433" s="56" t="s">
        <v>807</v>
      </c>
      <c r="AM433"/>
      <c r="AN433" s="56" t="s">
        <v>75</v>
      </c>
      <c r="AO433" s="56" t="s">
        <v>2</v>
      </c>
      <c r="AP433" s="60">
        <v>21.2</v>
      </c>
      <c r="AQ433" s="60">
        <v>0</v>
      </c>
      <c r="AR433" s="58">
        <v>1</v>
      </c>
      <c r="AS433" s="58">
        <v>0</v>
      </c>
      <c r="AT433" s="60">
        <v>7129.2</v>
      </c>
      <c r="AU433" s="60">
        <v>17922.060000000001</v>
      </c>
      <c r="AV433" s="60">
        <v>15.14</v>
      </c>
      <c r="AW433" s="60">
        <v>17922.060000000001</v>
      </c>
      <c r="AX433" s="60">
        <v>0</v>
      </c>
      <c r="AY433" s="60">
        <v>0</v>
      </c>
      <c r="AZ433" s="60">
        <v>0</v>
      </c>
      <c r="BA433" s="60">
        <v>0</v>
      </c>
      <c r="BB433" s="60">
        <v>0</v>
      </c>
      <c r="BC433" s="60">
        <v>0</v>
      </c>
      <c r="BD433" s="60">
        <v>0</v>
      </c>
      <c r="BE433" s="60">
        <v>0</v>
      </c>
      <c r="BF433" s="60">
        <v>0</v>
      </c>
      <c r="BG433" s="60">
        <v>0</v>
      </c>
      <c r="BH433" s="60">
        <v>0</v>
      </c>
      <c r="BI433" s="60">
        <v>17922.060000000001</v>
      </c>
      <c r="BJ433" s="61">
        <v>87</v>
      </c>
      <c r="BK433" s="2" t="s">
        <v>817</v>
      </c>
    </row>
    <row r="434" spans="1:63" s="1" customFormat="1" ht="15" x14ac:dyDescent="0.25">
      <c r="A434" s="56" t="s">
        <v>127</v>
      </c>
      <c r="B434" s="56" t="s">
        <v>104</v>
      </c>
      <c r="C434" s="56" t="s">
        <v>128</v>
      </c>
      <c r="D434"/>
      <c r="E434"/>
      <c r="F434"/>
      <c r="G434" s="56" t="s">
        <v>129</v>
      </c>
      <c r="H434" s="56" t="s">
        <v>130</v>
      </c>
      <c r="I434" s="56" t="s">
        <v>757</v>
      </c>
      <c r="J434"/>
      <c r="K434" s="56" t="s">
        <v>70</v>
      </c>
      <c r="L434" s="56" t="s">
        <v>131</v>
      </c>
      <c r="M434"/>
      <c r="N434"/>
      <c r="O434" s="56" t="s">
        <v>132</v>
      </c>
      <c r="P434"/>
      <c r="Q434" s="56" t="s">
        <v>758</v>
      </c>
      <c r="R434"/>
      <c r="S434"/>
      <c r="T434" s="56" t="s">
        <v>2705</v>
      </c>
      <c r="U434" s="56" t="s">
        <v>2705</v>
      </c>
      <c r="V434" s="56" t="s">
        <v>2721</v>
      </c>
      <c r="W434" s="58">
        <v>15806</v>
      </c>
      <c r="X434" s="59" t="s">
        <v>2722</v>
      </c>
      <c r="Y434" s="56" t="s">
        <v>807</v>
      </c>
      <c r="Z434" s="56" t="s">
        <v>822</v>
      </c>
      <c r="AA434" s="56" t="s">
        <v>94</v>
      </c>
      <c r="AB434" s="56" t="s">
        <v>809</v>
      </c>
      <c r="AC434" s="56" t="s">
        <v>116</v>
      </c>
      <c r="AD434"/>
      <c r="AE434" s="56" t="s">
        <v>823</v>
      </c>
      <c r="AF434" s="56" t="s">
        <v>824</v>
      </c>
      <c r="AG434" s="56" t="s">
        <v>123</v>
      </c>
      <c r="AH434" s="56" t="s">
        <v>825</v>
      </c>
      <c r="AI434" s="56" t="s">
        <v>81</v>
      </c>
      <c r="AJ434" s="56" t="s">
        <v>94</v>
      </c>
      <c r="AK434" s="56" t="s">
        <v>807</v>
      </c>
      <c r="AL434" s="56" t="s">
        <v>807</v>
      </c>
      <c r="AM434"/>
      <c r="AN434" s="56" t="s">
        <v>75</v>
      </c>
      <c r="AO434" s="56" t="s">
        <v>2</v>
      </c>
      <c r="AP434" s="60">
        <v>1.4</v>
      </c>
      <c r="AQ434" s="60">
        <v>0</v>
      </c>
      <c r="AR434" s="58">
        <v>1</v>
      </c>
      <c r="AS434" s="58">
        <v>0</v>
      </c>
      <c r="AT434" s="60">
        <v>7129.2</v>
      </c>
      <c r="AU434" s="60">
        <v>17922.060000000001</v>
      </c>
      <c r="AV434" s="60">
        <v>1</v>
      </c>
      <c r="AW434" s="60">
        <v>17922.060000000001</v>
      </c>
      <c r="AX434" s="60">
        <v>0</v>
      </c>
      <c r="AY434" s="60">
        <v>0</v>
      </c>
      <c r="AZ434" s="60">
        <v>0</v>
      </c>
      <c r="BA434" s="60">
        <v>0</v>
      </c>
      <c r="BB434" s="60">
        <v>0</v>
      </c>
      <c r="BC434" s="60">
        <v>0</v>
      </c>
      <c r="BD434" s="60">
        <v>0</v>
      </c>
      <c r="BE434" s="60">
        <v>0</v>
      </c>
      <c r="BF434" s="60">
        <v>0</v>
      </c>
      <c r="BG434" s="60">
        <v>0</v>
      </c>
      <c r="BH434" s="60">
        <v>0</v>
      </c>
      <c r="BI434" s="60">
        <v>17922.060000000001</v>
      </c>
      <c r="BJ434" s="61">
        <v>87</v>
      </c>
      <c r="BK434" s="2" t="s">
        <v>817</v>
      </c>
    </row>
    <row r="435" spans="1:63" s="1" customFormat="1" ht="15" x14ac:dyDescent="0.25">
      <c r="A435" s="56" t="s">
        <v>127</v>
      </c>
      <c r="B435" s="56" t="s">
        <v>104</v>
      </c>
      <c r="C435" s="56" t="s">
        <v>128</v>
      </c>
      <c r="D435"/>
      <c r="E435"/>
      <c r="F435"/>
      <c r="G435" s="56" t="s">
        <v>129</v>
      </c>
      <c r="H435" s="56" t="s">
        <v>130</v>
      </c>
      <c r="I435" s="56" t="s">
        <v>757</v>
      </c>
      <c r="J435"/>
      <c r="K435" s="56" t="s">
        <v>70</v>
      </c>
      <c r="L435" s="56" t="s">
        <v>131</v>
      </c>
      <c r="M435"/>
      <c r="N435"/>
      <c r="O435" s="56" t="s">
        <v>132</v>
      </c>
      <c r="P435"/>
      <c r="Q435" s="56" t="s">
        <v>758</v>
      </c>
      <c r="R435"/>
      <c r="S435"/>
      <c r="T435" s="56" t="s">
        <v>2705</v>
      </c>
      <c r="U435" s="56" t="s">
        <v>2675</v>
      </c>
      <c r="V435" s="56" t="s">
        <v>2723</v>
      </c>
      <c r="W435" s="58">
        <v>13629</v>
      </c>
      <c r="X435" s="59" t="s">
        <v>2724</v>
      </c>
      <c r="Y435" s="56" t="s">
        <v>2725</v>
      </c>
      <c r="Z435" s="56" t="s">
        <v>2726</v>
      </c>
      <c r="AA435" s="56" t="s">
        <v>119</v>
      </c>
      <c r="AB435" s="56" t="s">
        <v>2727</v>
      </c>
      <c r="AC435" s="56" t="s">
        <v>2728</v>
      </c>
      <c r="AD435"/>
      <c r="AE435" s="56" t="s">
        <v>2729</v>
      </c>
      <c r="AF435" s="56" t="s">
        <v>2730</v>
      </c>
      <c r="AG435" s="56" t="s">
        <v>1919</v>
      </c>
      <c r="AH435" s="56" t="s">
        <v>2731</v>
      </c>
      <c r="AI435" s="56" t="s">
        <v>81</v>
      </c>
      <c r="AJ435" s="56" t="s">
        <v>79</v>
      </c>
      <c r="AK435" s="56" t="s">
        <v>109</v>
      </c>
      <c r="AL435" s="56" t="s">
        <v>110</v>
      </c>
      <c r="AM435"/>
      <c r="AN435" s="56" t="s">
        <v>75</v>
      </c>
      <c r="AO435" s="56" t="s">
        <v>2</v>
      </c>
      <c r="AP435" s="60">
        <v>1045.71</v>
      </c>
      <c r="AQ435" s="60">
        <v>0</v>
      </c>
      <c r="AR435" s="58">
        <v>1</v>
      </c>
      <c r="AS435" s="58">
        <v>0</v>
      </c>
      <c r="AT435" s="60">
        <v>7129.2</v>
      </c>
      <c r="AU435" s="60">
        <v>17922.060000000001</v>
      </c>
      <c r="AV435" s="60">
        <v>749</v>
      </c>
      <c r="AW435" s="60">
        <v>17922.060000000001</v>
      </c>
      <c r="AX435" s="60">
        <v>0</v>
      </c>
      <c r="AY435" s="60">
        <v>0</v>
      </c>
      <c r="AZ435" s="60">
        <v>0</v>
      </c>
      <c r="BA435" s="60">
        <v>0</v>
      </c>
      <c r="BB435" s="60">
        <v>0</v>
      </c>
      <c r="BC435" s="60">
        <v>0</v>
      </c>
      <c r="BD435" s="60">
        <v>0</v>
      </c>
      <c r="BE435" s="60">
        <v>0</v>
      </c>
      <c r="BF435" s="60">
        <v>0</v>
      </c>
      <c r="BG435" s="60">
        <v>0</v>
      </c>
      <c r="BH435" s="60">
        <v>0</v>
      </c>
      <c r="BI435" s="60">
        <v>17922.060000000001</v>
      </c>
      <c r="BJ435" s="61">
        <v>87</v>
      </c>
      <c r="BK435" s="2" t="s">
        <v>817</v>
      </c>
    </row>
    <row r="436" spans="1:63" s="1" customFormat="1" ht="15" x14ac:dyDescent="0.25">
      <c r="A436" s="56" t="s">
        <v>127</v>
      </c>
      <c r="B436" s="56" t="s">
        <v>104</v>
      </c>
      <c r="C436" s="56" t="s">
        <v>128</v>
      </c>
      <c r="D436"/>
      <c r="E436"/>
      <c r="F436"/>
      <c r="G436" s="56" t="s">
        <v>129</v>
      </c>
      <c r="H436" s="56" t="s">
        <v>130</v>
      </c>
      <c r="I436" s="56" t="s">
        <v>757</v>
      </c>
      <c r="J436"/>
      <c r="K436" s="56" t="s">
        <v>70</v>
      </c>
      <c r="L436" s="56" t="s">
        <v>131</v>
      </c>
      <c r="M436"/>
      <c r="N436"/>
      <c r="O436" s="56" t="s">
        <v>132</v>
      </c>
      <c r="P436"/>
      <c r="Q436" s="56" t="s">
        <v>758</v>
      </c>
      <c r="R436"/>
      <c r="S436"/>
      <c r="T436" s="56" t="s">
        <v>2705</v>
      </c>
      <c r="U436" s="56" t="s">
        <v>2675</v>
      </c>
      <c r="V436" s="56" t="s">
        <v>2732</v>
      </c>
      <c r="W436" s="58">
        <v>13816</v>
      </c>
      <c r="X436" s="59" t="s">
        <v>2733</v>
      </c>
      <c r="Y436" s="56" t="s">
        <v>2734</v>
      </c>
      <c r="Z436" s="56" t="s">
        <v>2735</v>
      </c>
      <c r="AA436" s="56" t="s">
        <v>105</v>
      </c>
      <c r="AB436" s="56" t="s">
        <v>106</v>
      </c>
      <c r="AC436" s="56" t="s">
        <v>107</v>
      </c>
      <c r="AD436"/>
      <c r="AE436" s="56" t="s">
        <v>2736</v>
      </c>
      <c r="AF436" s="56" t="s">
        <v>2650</v>
      </c>
      <c r="AG436" s="56" t="s">
        <v>1919</v>
      </c>
      <c r="AH436" s="56" t="s">
        <v>2737</v>
      </c>
      <c r="AI436" s="56" t="s">
        <v>81</v>
      </c>
      <c r="AJ436" s="56" t="s">
        <v>108</v>
      </c>
      <c r="AK436" s="56" t="s">
        <v>2738</v>
      </c>
      <c r="AL436" s="56" t="s">
        <v>2738</v>
      </c>
      <c r="AM436"/>
      <c r="AN436" s="56" t="s">
        <v>75</v>
      </c>
      <c r="AO436" s="56" t="s">
        <v>2</v>
      </c>
      <c r="AP436" s="60">
        <v>445.94</v>
      </c>
      <c r="AQ436" s="60">
        <v>0</v>
      </c>
      <c r="AR436" s="58">
        <v>1</v>
      </c>
      <c r="AS436" s="58">
        <v>0</v>
      </c>
      <c r="AT436" s="60">
        <v>7129.2</v>
      </c>
      <c r="AU436" s="60">
        <v>17922.060000000001</v>
      </c>
      <c r="AV436" s="60">
        <v>319.41000000000003</v>
      </c>
      <c r="AW436" s="60">
        <v>17922.060000000001</v>
      </c>
      <c r="AX436" s="60">
        <v>0</v>
      </c>
      <c r="AY436" s="60">
        <v>0</v>
      </c>
      <c r="AZ436" s="60">
        <v>0</v>
      </c>
      <c r="BA436" s="60">
        <v>0</v>
      </c>
      <c r="BB436" s="60">
        <v>0</v>
      </c>
      <c r="BC436" s="60">
        <v>0</v>
      </c>
      <c r="BD436" s="60">
        <v>0</v>
      </c>
      <c r="BE436" s="60">
        <v>0</v>
      </c>
      <c r="BF436" s="60">
        <v>0</v>
      </c>
      <c r="BG436" s="60">
        <v>0</v>
      </c>
      <c r="BH436" s="60">
        <v>0</v>
      </c>
      <c r="BI436" s="60">
        <v>17922.060000000001</v>
      </c>
      <c r="BJ436" s="61">
        <v>87</v>
      </c>
      <c r="BK436" s="2" t="s">
        <v>817</v>
      </c>
    </row>
    <row r="437" spans="1:63" s="1" customFormat="1" ht="15" x14ac:dyDescent="0.25">
      <c r="A437" s="56" t="s">
        <v>127</v>
      </c>
      <c r="B437" s="56" t="s">
        <v>104</v>
      </c>
      <c r="C437" s="56" t="s">
        <v>128</v>
      </c>
      <c r="D437"/>
      <c r="E437"/>
      <c r="F437"/>
      <c r="G437" s="56" t="s">
        <v>129</v>
      </c>
      <c r="H437" s="56" t="s">
        <v>130</v>
      </c>
      <c r="I437" s="56" t="s">
        <v>757</v>
      </c>
      <c r="J437"/>
      <c r="K437" s="56" t="s">
        <v>70</v>
      </c>
      <c r="L437" s="56" t="s">
        <v>131</v>
      </c>
      <c r="M437"/>
      <c r="N437"/>
      <c r="O437" s="56" t="s">
        <v>132</v>
      </c>
      <c r="P437"/>
      <c r="Q437" s="56" t="s">
        <v>758</v>
      </c>
      <c r="R437"/>
      <c r="S437"/>
      <c r="T437" s="56" t="s">
        <v>2739</v>
      </c>
      <c r="U437" s="56" t="s">
        <v>2739</v>
      </c>
      <c r="V437" s="56" t="s">
        <v>2740</v>
      </c>
      <c r="W437" s="58">
        <v>14049</v>
      </c>
      <c r="X437" s="59" t="s">
        <v>2741</v>
      </c>
      <c r="Y437" s="56" t="s">
        <v>2742</v>
      </c>
      <c r="Z437" s="56" t="s">
        <v>2743</v>
      </c>
      <c r="AA437" s="56" t="s">
        <v>105</v>
      </c>
      <c r="AB437" s="56" t="s">
        <v>106</v>
      </c>
      <c r="AC437" s="56" t="s">
        <v>107</v>
      </c>
      <c r="AD437"/>
      <c r="AE437" s="56" t="s">
        <v>2744</v>
      </c>
      <c r="AF437" s="56" t="s">
        <v>2650</v>
      </c>
      <c r="AG437" s="56" t="s">
        <v>1919</v>
      </c>
      <c r="AH437" s="56" t="s">
        <v>2745</v>
      </c>
      <c r="AI437" s="56" t="s">
        <v>81</v>
      </c>
      <c r="AJ437" s="56" t="s">
        <v>108</v>
      </c>
      <c r="AK437" s="56" t="s">
        <v>109</v>
      </c>
      <c r="AL437" s="56" t="s">
        <v>110</v>
      </c>
      <c r="AM437"/>
      <c r="AN437" s="56" t="s">
        <v>75</v>
      </c>
      <c r="AO437" s="56" t="s">
        <v>2</v>
      </c>
      <c r="AP437" s="60">
        <v>734.99</v>
      </c>
      <c r="AQ437" s="60">
        <v>0</v>
      </c>
      <c r="AR437" s="58">
        <v>1</v>
      </c>
      <c r="AS437" s="58">
        <v>0</v>
      </c>
      <c r="AT437" s="60">
        <v>7129.2</v>
      </c>
      <c r="AU437" s="60">
        <v>17922.060000000001</v>
      </c>
      <c r="AV437" s="60">
        <v>524.79</v>
      </c>
      <c r="AW437" s="60">
        <v>17922.060000000001</v>
      </c>
      <c r="AX437" s="60">
        <v>0</v>
      </c>
      <c r="AY437" s="60">
        <v>0</v>
      </c>
      <c r="AZ437" s="60">
        <v>0</v>
      </c>
      <c r="BA437" s="60">
        <v>0</v>
      </c>
      <c r="BB437" s="60">
        <v>0</v>
      </c>
      <c r="BC437" s="60">
        <v>0</v>
      </c>
      <c r="BD437" s="60">
        <v>0</v>
      </c>
      <c r="BE437" s="60">
        <v>0</v>
      </c>
      <c r="BF437" s="60">
        <v>0</v>
      </c>
      <c r="BG437" s="60">
        <v>0</v>
      </c>
      <c r="BH437" s="60">
        <v>0</v>
      </c>
      <c r="BI437" s="60">
        <v>17922.060000000001</v>
      </c>
      <c r="BJ437" s="61">
        <v>87</v>
      </c>
      <c r="BK437" s="2" t="s">
        <v>817</v>
      </c>
    </row>
    <row r="438" spans="1:63" s="1" customFormat="1" ht="15" x14ac:dyDescent="0.25">
      <c r="A438" s="56" t="s">
        <v>127</v>
      </c>
      <c r="B438" s="56" t="s">
        <v>104</v>
      </c>
      <c r="C438" s="56" t="s">
        <v>128</v>
      </c>
      <c r="D438"/>
      <c r="E438"/>
      <c r="F438"/>
      <c r="G438" s="56" t="s">
        <v>129</v>
      </c>
      <c r="H438" s="56" t="s">
        <v>130</v>
      </c>
      <c r="I438" s="56" t="s">
        <v>757</v>
      </c>
      <c r="J438"/>
      <c r="K438" s="56" t="s">
        <v>70</v>
      </c>
      <c r="L438" s="56" t="s">
        <v>131</v>
      </c>
      <c r="M438"/>
      <c r="N438"/>
      <c r="O438" s="56" t="s">
        <v>132</v>
      </c>
      <c r="P438"/>
      <c r="Q438" s="56" t="s">
        <v>758</v>
      </c>
      <c r="R438"/>
      <c r="S438"/>
      <c r="T438" s="56" t="s">
        <v>2746</v>
      </c>
      <c r="U438" s="56" t="s">
        <v>2746</v>
      </c>
      <c r="V438" s="56" t="s">
        <v>2747</v>
      </c>
      <c r="W438" s="58">
        <v>6413</v>
      </c>
      <c r="X438" s="59" t="s">
        <v>2748</v>
      </c>
      <c r="Y438" s="56" t="s">
        <v>807</v>
      </c>
      <c r="Z438" s="56" t="s">
        <v>822</v>
      </c>
      <c r="AA438" s="56" t="s">
        <v>94</v>
      </c>
      <c r="AB438" s="56" t="s">
        <v>809</v>
      </c>
      <c r="AC438" s="56" t="s">
        <v>116</v>
      </c>
      <c r="AD438"/>
      <c r="AE438" s="56" t="s">
        <v>823</v>
      </c>
      <c r="AF438" s="56" t="s">
        <v>824</v>
      </c>
      <c r="AG438" s="56" t="s">
        <v>123</v>
      </c>
      <c r="AH438" s="56" t="s">
        <v>825</v>
      </c>
      <c r="AI438" s="56" t="s">
        <v>81</v>
      </c>
      <c r="AJ438" s="56" t="s">
        <v>94</v>
      </c>
      <c r="AK438" s="56" t="s">
        <v>807</v>
      </c>
      <c r="AL438" s="56" t="s">
        <v>807</v>
      </c>
      <c r="AM438"/>
      <c r="AN438" s="56" t="s">
        <v>75</v>
      </c>
      <c r="AO438" s="56" t="s">
        <v>2</v>
      </c>
      <c r="AP438" s="60">
        <v>15.68</v>
      </c>
      <c r="AQ438" s="60">
        <v>0</v>
      </c>
      <c r="AR438" s="58">
        <v>1</v>
      </c>
      <c r="AS438" s="58">
        <v>0</v>
      </c>
      <c r="AT438" s="60">
        <v>7129.2</v>
      </c>
      <c r="AU438" s="60">
        <v>17922.060000000001</v>
      </c>
      <c r="AV438" s="60">
        <v>11.2</v>
      </c>
      <c r="AW438" s="60">
        <v>17922.060000000001</v>
      </c>
      <c r="AX438" s="60">
        <v>0</v>
      </c>
      <c r="AY438" s="60">
        <v>0</v>
      </c>
      <c r="AZ438" s="60">
        <v>0</v>
      </c>
      <c r="BA438" s="60">
        <v>0</v>
      </c>
      <c r="BB438" s="60">
        <v>0</v>
      </c>
      <c r="BC438" s="60">
        <v>0</v>
      </c>
      <c r="BD438" s="60">
        <v>0</v>
      </c>
      <c r="BE438" s="60">
        <v>0</v>
      </c>
      <c r="BF438" s="60">
        <v>0</v>
      </c>
      <c r="BG438" s="60">
        <v>0</v>
      </c>
      <c r="BH438" s="60">
        <v>0</v>
      </c>
      <c r="BI438" s="60">
        <v>17922.060000000001</v>
      </c>
      <c r="BJ438" s="61">
        <v>87</v>
      </c>
      <c r="BK438" s="2" t="s">
        <v>817</v>
      </c>
    </row>
    <row r="439" spans="1:63" s="1" customFormat="1" ht="15" x14ac:dyDescent="0.25">
      <c r="A439" s="56" t="s">
        <v>127</v>
      </c>
      <c r="B439" s="56" t="s">
        <v>104</v>
      </c>
      <c r="C439" s="56" t="s">
        <v>128</v>
      </c>
      <c r="D439"/>
      <c r="E439"/>
      <c r="F439"/>
      <c r="G439" s="56" t="s">
        <v>129</v>
      </c>
      <c r="H439" s="56" t="s">
        <v>130</v>
      </c>
      <c r="I439" s="56" t="s">
        <v>757</v>
      </c>
      <c r="J439"/>
      <c r="K439" s="56" t="s">
        <v>70</v>
      </c>
      <c r="L439" s="56" t="s">
        <v>131</v>
      </c>
      <c r="M439"/>
      <c r="N439"/>
      <c r="O439" s="56" t="s">
        <v>132</v>
      </c>
      <c r="P439"/>
      <c r="Q439" s="56" t="s">
        <v>758</v>
      </c>
      <c r="R439"/>
      <c r="S439"/>
      <c r="T439" s="56" t="s">
        <v>2746</v>
      </c>
      <c r="U439" s="56" t="s">
        <v>2746</v>
      </c>
      <c r="V439" s="56" t="s">
        <v>2749</v>
      </c>
      <c r="W439" s="58">
        <v>6414</v>
      </c>
      <c r="X439" s="59" t="s">
        <v>2750</v>
      </c>
      <c r="Y439" s="56" t="s">
        <v>807</v>
      </c>
      <c r="Z439" s="56" t="s">
        <v>822</v>
      </c>
      <c r="AA439" s="56" t="s">
        <v>94</v>
      </c>
      <c r="AB439" s="56" t="s">
        <v>809</v>
      </c>
      <c r="AC439" s="56" t="s">
        <v>116</v>
      </c>
      <c r="AD439"/>
      <c r="AE439" s="56" t="s">
        <v>823</v>
      </c>
      <c r="AF439" s="56" t="s">
        <v>824</v>
      </c>
      <c r="AG439" s="56" t="s">
        <v>123</v>
      </c>
      <c r="AH439" s="56" t="s">
        <v>825</v>
      </c>
      <c r="AI439" s="56" t="s">
        <v>81</v>
      </c>
      <c r="AJ439" s="56" t="s">
        <v>94</v>
      </c>
      <c r="AK439" s="56" t="s">
        <v>807</v>
      </c>
      <c r="AL439" s="56" t="s">
        <v>807</v>
      </c>
      <c r="AM439"/>
      <c r="AN439" s="56" t="s">
        <v>75</v>
      </c>
      <c r="AO439" s="56" t="s">
        <v>2</v>
      </c>
      <c r="AP439" s="60">
        <v>1.4</v>
      </c>
      <c r="AQ439" s="60">
        <v>0</v>
      </c>
      <c r="AR439" s="58">
        <v>1</v>
      </c>
      <c r="AS439" s="58">
        <v>0</v>
      </c>
      <c r="AT439" s="60">
        <v>7129.2</v>
      </c>
      <c r="AU439" s="60">
        <v>17922.060000000001</v>
      </c>
      <c r="AV439" s="60">
        <v>1</v>
      </c>
      <c r="AW439" s="60">
        <v>17922.060000000001</v>
      </c>
      <c r="AX439" s="60">
        <v>0</v>
      </c>
      <c r="AY439" s="60">
        <v>0</v>
      </c>
      <c r="AZ439" s="60">
        <v>0</v>
      </c>
      <c r="BA439" s="60">
        <v>0</v>
      </c>
      <c r="BB439" s="60">
        <v>0</v>
      </c>
      <c r="BC439" s="60">
        <v>0</v>
      </c>
      <c r="BD439" s="60">
        <v>0</v>
      </c>
      <c r="BE439" s="60">
        <v>0</v>
      </c>
      <c r="BF439" s="60">
        <v>0</v>
      </c>
      <c r="BG439" s="60">
        <v>0</v>
      </c>
      <c r="BH439" s="60">
        <v>0</v>
      </c>
      <c r="BI439" s="60">
        <v>17922.060000000001</v>
      </c>
      <c r="BJ439" s="61">
        <v>87</v>
      </c>
      <c r="BK439" s="2" t="s">
        <v>817</v>
      </c>
    </row>
    <row r="440" spans="1:63" s="1" customFormat="1" ht="15" x14ac:dyDescent="0.25">
      <c r="A440" s="56" t="s">
        <v>127</v>
      </c>
      <c r="B440" s="56" t="s">
        <v>104</v>
      </c>
      <c r="C440" s="56" t="s">
        <v>128</v>
      </c>
      <c r="D440"/>
      <c r="E440"/>
      <c r="F440"/>
      <c r="G440" s="56" t="s">
        <v>129</v>
      </c>
      <c r="H440" s="56" t="s">
        <v>130</v>
      </c>
      <c r="I440" s="56" t="s">
        <v>757</v>
      </c>
      <c r="J440"/>
      <c r="K440" s="56" t="s">
        <v>70</v>
      </c>
      <c r="L440" s="56" t="s">
        <v>131</v>
      </c>
      <c r="M440"/>
      <c r="N440"/>
      <c r="O440" s="56" t="s">
        <v>132</v>
      </c>
      <c r="P440"/>
      <c r="Q440" s="56" t="s">
        <v>758</v>
      </c>
      <c r="R440"/>
      <c r="S440"/>
      <c r="T440" s="56" t="s">
        <v>2746</v>
      </c>
      <c r="U440" s="56" t="s">
        <v>2739</v>
      </c>
      <c r="V440" s="56" t="s">
        <v>2751</v>
      </c>
      <c r="W440" s="58">
        <v>7173</v>
      </c>
      <c r="X440" s="59" t="s">
        <v>2752</v>
      </c>
      <c r="Y440" s="56" t="s">
        <v>2753</v>
      </c>
      <c r="Z440" s="56" t="s">
        <v>2754</v>
      </c>
      <c r="AA440" s="56" t="s">
        <v>105</v>
      </c>
      <c r="AB440" s="56" t="s">
        <v>106</v>
      </c>
      <c r="AC440" s="56" t="s">
        <v>107</v>
      </c>
      <c r="AD440"/>
      <c r="AE440" s="56" t="s">
        <v>2755</v>
      </c>
      <c r="AF440" s="56" t="s">
        <v>2650</v>
      </c>
      <c r="AG440" s="56" t="s">
        <v>1919</v>
      </c>
      <c r="AH440" s="56" t="s">
        <v>2756</v>
      </c>
      <c r="AI440" s="56" t="s">
        <v>81</v>
      </c>
      <c r="AJ440" s="56" t="s">
        <v>108</v>
      </c>
      <c r="AK440" s="56" t="s">
        <v>109</v>
      </c>
      <c r="AL440" s="56" t="s">
        <v>110</v>
      </c>
      <c r="AM440"/>
      <c r="AN440" s="56" t="s">
        <v>75</v>
      </c>
      <c r="AO440" s="56" t="s">
        <v>2</v>
      </c>
      <c r="AP440" s="60">
        <v>365.39</v>
      </c>
      <c r="AQ440" s="60">
        <v>0</v>
      </c>
      <c r="AR440" s="58">
        <v>1</v>
      </c>
      <c r="AS440" s="58">
        <v>0</v>
      </c>
      <c r="AT440" s="60">
        <v>7129.2</v>
      </c>
      <c r="AU440" s="60">
        <v>17922.060000000001</v>
      </c>
      <c r="AV440" s="60">
        <v>260.89</v>
      </c>
      <c r="AW440" s="60">
        <v>17922.060000000001</v>
      </c>
      <c r="AX440" s="60">
        <v>0</v>
      </c>
      <c r="AY440" s="60">
        <v>0</v>
      </c>
      <c r="AZ440" s="60">
        <v>0</v>
      </c>
      <c r="BA440" s="60">
        <v>0</v>
      </c>
      <c r="BB440" s="60">
        <v>0</v>
      </c>
      <c r="BC440" s="60">
        <v>0</v>
      </c>
      <c r="BD440" s="60">
        <v>0</v>
      </c>
      <c r="BE440" s="60">
        <v>0</v>
      </c>
      <c r="BF440" s="60">
        <v>0</v>
      </c>
      <c r="BG440" s="60">
        <v>0</v>
      </c>
      <c r="BH440" s="60">
        <v>0</v>
      </c>
      <c r="BI440" s="60">
        <v>17922.060000000001</v>
      </c>
      <c r="BJ440" s="61">
        <v>87</v>
      </c>
      <c r="BK440" s="2" t="s">
        <v>817</v>
      </c>
    </row>
    <row r="441" spans="1:63" s="1" customFormat="1" ht="15" x14ac:dyDescent="0.25">
      <c r="A441" s="56" t="s">
        <v>127</v>
      </c>
      <c r="B441" s="56" t="s">
        <v>104</v>
      </c>
      <c r="C441" s="56" t="s">
        <v>128</v>
      </c>
      <c r="D441"/>
      <c r="E441"/>
      <c r="F441"/>
      <c r="G441" s="56" t="s">
        <v>129</v>
      </c>
      <c r="H441" s="56" t="s">
        <v>130</v>
      </c>
      <c r="I441" s="56" t="s">
        <v>757</v>
      </c>
      <c r="J441"/>
      <c r="K441" s="56" t="s">
        <v>70</v>
      </c>
      <c r="L441" s="56" t="s">
        <v>131</v>
      </c>
      <c r="M441"/>
      <c r="N441"/>
      <c r="O441" s="56" t="s">
        <v>132</v>
      </c>
      <c r="P441"/>
      <c r="Q441" s="56" t="s">
        <v>758</v>
      </c>
      <c r="R441"/>
      <c r="S441"/>
      <c r="T441" s="56" t="s">
        <v>2757</v>
      </c>
      <c r="U441" s="56" t="s">
        <v>2746</v>
      </c>
      <c r="V441" s="56" t="s">
        <v>2758</v>
      </c>
      <c r="W441" s="58">
        <v>10115</v>
      </c>
      <c r="X441" s="59" t="s">
        <v>2759</v>
      </c>
      <c r="Y441" s="56" t="s">
        <v>807</v>
      </c>
      <c r="Z441" s="56" t="s">
        <v>822</v>
      </c>
      <c r="AA441" s="56" t="s">
        <v>94</v>
      </c>
      <c r="AB441" s="56" t="s">
        <v>809</v>
      </c>
      <c r="AC441" s="56" t="s">
        <v>116</v>
      </c>
      <c r="AD441"/>
      <c r="AE441" s="56" t="s">
        <v>823</v>
      </c>
      <c r="AF441" s="56" t="s">
        <v>824</v>
      </c>
      <c r="AG441" s="56" t="s">
        <v>123</v>
      </c>
      <c r="AH441" s="56" t="s">
        <v>825</v>
      </c>
      <c r="AI441" s="56" t="s">
        <v>81</v>
      </c>
      <c r="AJ441" s="56" t="s">
        <v>94</v>
      </c>
      <c r="AK441" s="56" t="s">
        <v>807</v>
      </c>
      <c r="AL441" s="56" t="s">
        <v>807</v>
      </c>
      <c r="AM441"/>
      <c r="AN441" s="56" t="s">
        <v>75</v>
      </c>
      <c r="AO441" s="56" t="s">
        <v>2</v>
      </c>
      <c r="AP441" s="60">
        <v>53.52</v>
      </c>
      <c r="AQ441" s="60">
        <v>0</v>
      </c>
      <c r="AR441" s="58">
        <v>1</v>
      </c>
      <c r="AS441" s="58">
        <v>0</v>
      </c>
      <c r="AT441" s="60">
        <v>7129.2</v>
      </c>
      <c r="AU441" s="60">
        <v>17922.060000000001</v>
      </c>
      <c r="AV441" s="60">
        <v>38.22</v>
      </c>
      <c r="AW441" s="60">
        <v>17922.060000000001</v>
      </c>
      <c r="AX441" s="60">
        <v>0</v>
      </c>
      <c r="AY441" s="60">
        <v>0</v>
      </c>
      <c r="AZ441" s="60">
        <v>0</v>
      </c>
      <c r="BA441" s="60">
        <v>0</v>
      </c>
      <c r="BB441" s="60">
        <v>0</v>
      </c>
      <c r="BC441" s="60">
        <v>0</v>
      </c>
      <c r="BD441" s="60">
        <v>0</v>
      </c>
      <c r="BE441" s="60">
        <v>0</v>
      </c>
      <c r="BF441" s="60">
        <v>0</v>
      </c>
      <c r="BG441" s="60">
        <v>0</v>
      </c>
      <c r="BH441" s="60">
        <v>0</v>
      </c>
      <c r="BI441" s="60">
        <v>17922.060000000001</v>
      </c>
      <c r="BJ441" s="61">
        <v>87</v>
      </c>
      <c r="BK441" s="2" t="s">
        <v>817</v>
      </c>
    </row>
    <row r="442" spans="1:63" s="1" customFormat="1" ht="15" x14ac:dyDescent="0.25">
      <c r="A442" s="56" t="s">
        <v>127</v>
      </c>
      <c r="B442" s="56" t="s">
        <v>104</v>
      </c>
      <c r="C442" s="56" t="s">
        <v>128</v>
      </c>
      <c r="D442"/>
      <c r="E442"/>
      <c r="F442"/>
      <c r="G442" s="56" t="s">
        <v>129</v>
      </c>
      <c r="H442" s="56" t="s">
        <v>130</v>
      </c>
      <c r="I442" s="56" t="s">
        <v>757</v>
      </c>
      <c r="J442"/>
      <c r="K442" s="56" t="s">
        <v>70</v>
      </c>
      <c r="L442" s="56" t="s">
        <v>131</v>
      </c>
      <c r="M442"/>
      <c r="N442"/>
      <c r="O442" s="56" t="s">
        <v>132</v>
      </c>
      <c r="P442"/>
      <c r="Q442" s="56" t="s">
        <v>758</v>
      </c>
      <c r="R442"/>
      <c r="S442"/>
      <c r="T442" s="56" t="s">
        <v>2757</v>
      </c>
      <c r="U442" s="56" t="s">
        <v>2757</v>
      </c>
      <c r="V442" s="56" t="s">
        <v>2760</v>
      </c>
      <c r="W442" s="58">
        <v>10123</v>
      </c>
      <c r="X442" s="59" t="s">
        <v>2761</v>
      </c>
      <c r="Y442" s="56" t="s">
        <v>807</v>
      </c>
      <c r="Z442" s="56" t="s">
        <v>822</v>
      </c>
      <c r="AA442" s="56" t="s">
        <v>94</v>
      </c>
      <c r="AB442" s="56" t="s">
        <v>809</v>
      </c>
      <c r="AC442" s="56" t="s">
        <v>116</v>
      </c>
      <c r="AD442"/>
      <c r="AE442" s="56" t="s">
        <v>823</v>
      </c>
      <c r="AF442" s="56" t="s">
        <v>824</v>
      </c>
      <c r="AG442" s="56" t="s">
        <v>123</v>
      </c>
      <c r="AH442" s="56" t="s">
        <v>825</v>
      </c>
      <c r="AI442" s="56" t="s">
        <v>81</v>
      </c>
      <c r="AJ442" s="56" t="s">
        <v>94</v>
      </c>
      <c r="AK442" s="56" t="s">
        <v>807</v>
      </c>
      <c r="AL442" s="56" t="s">
        <v>807</v>
      </c>
      <c r="AM442"/>
      <c r="AN442" s="56" t="s">
        <v>75</v>
      </c>
      <c r="AO442" s="56" t="s">
        <v>2</v>
      </c>
      <c r="AP442" s="60">
        <v>8.4</v>
      </c>
      <c r="AQ442" s="60">
        <v>0</v>
      </c>
      <c r="AR442" s="58">
        <v>1</v>
      </c>
      <c r="AS442" s="58">
        <v>0</v>
      </c>
      <c r="AT442" s="60">
        <v>7129.2</v>
      </c>
      <c r="AU442" s="60">
        <v>17922.060000000001</v>
      </c>
      <c r="AV442" s="60">
        <v>6</v>
      </c>
      <c r="AW442" s="60">
        <v>17922.060000000001</v>
      </c>
      <c r="AX442" s="60">
        <v>0</v>
      </c>
      <c r="AY442" s="60">
        <v>0</v>
      </c>
      <c r="AZ442" s="60">
        <v>0</v>
      </c>
      <c r="BA442" s="60">
        <v>0</v>
      </c>
      <c r="BB442" s="60">
        <v>0</v>
      </c>
      <c r="BC442" s="60">
        <v>0</v>
      </c>
      <c r="BD442" s="60">
        <v>0</v>
      </c>
      <c r="BE442" s="60">
        <v>0</v>
      </c>
      <c r="BF442" s="60">
        <v>0</v>
      </c>
      <c r="BG442" s="60">
        <v>0</v>
      </c>
      <c r="BH442" s="60">
        <v>0</v>
      </c>
      <c r="BI442" s="60">
        <v>17922.060000000001</v>
      </c>
      <c r="BJ442" s="61">
        <v>87</v>
      </c>
      <c r="BK442" s="2" t="s">
        <v>817</v>
      </c>
    </row>
    <row r="443" spans="1:63" s="1" customFormat="1" ht="15" x14ac:dyDescent="0.25">
      <c r="A443" s="56" t="s">
        <v>127</v>
      </c>
      <c r="B443" s="56" t="s">
        <v>104</v>
      </c>
      <c r="C443" s="56" t="s">
        <v>128</v>
      </c>
      <c r="D443"/>
      <c r="E443"/>
      <c r="F443"/>
      <c r="G443" s="56" t="s">
        <v>129</v>
      </c>
      <c r="H443" s="56" t="s">
        <v>130</v>
      </c>
      <c r="I443" s="56" t="s">
        <v>757</v>
      </c>
      <c r="J443"/>
      <c r="K443" s="56" t="s">
        <v>70</v>
      </c>
      <c r="L443" s="56" t="s">
        <v>131</v>
      </c>
      <c r="M443"/>
      <c r="N443"/>
      <c r="O443" s="56" t="s">
        <v>132</v>
      </c>
      <c r="P443"/>
      <c r="Q443" s="56" t="s">
        <v>758</v>
      </c>
      <c r="R443"/>
      <c r="S443"/>
      <c r="T443" s="56" t="s">
        <v>2757</v>
      </c>
      <c r="U443" s="56" t="s">
        <v>2757</v>
      </c>
      <c r="V443" s="56" t="s">
        <v>2762</v>
      </c>
      <c r="W443" s="58">
        <v>10126</v>
      </c>
      <c r="X443" s="59" t="s">
        <v>2763</v>
      </c>
      <c r="Y443" s="56" t="s">
        <v>807</v>
      </c>
      <c r="Z443" s="56" t="s">
        <v>822</v>
      </c>
      <c r="AA443" s="56" t="s">
        <v>94</v>
      </c>
      <c r="AB443" s="56" t="s">
        <v>809</v>
      </c>
      <c r="AC443" s="56" t="s">
        <v>116</v>
      </c>
      <c r="AD443"/>
      <c r="AE443" s="56" t="s">
        <v>823</v>
      </c>
      <c r="AF443" s="56" t="s">
        <v>824</v>
      </c>
      <c r="AG443" s="56" t="s">
        <v>123</v>
      </c>
      <c r="AH443" s="56" t="s">
        <v>825</v>
      </c>
      <c r="AI443" s="56" t="s">
        <v>81</v>
      </c>
      <c r="AJ443" s="56" t="s">
        <v>94</v>
      </c>
      <c r="AK443" s="56" t="s">
        <v>807</v>
      </c>
      <c r="AL443" s="56" t="s">
        <v>807</v>
      </c>
      <c r="AM443"/>
      <c r="AN443" s="56" t="s">
        <v>75</v>
      </c>
      <c r="AO443" s="56" t="s">
        <v>2</v>
      </c>
      <c r="AP443" s="60">
        <v>15.1</v>
      </c>
      <c r="AQ443" s="60">
        <v>0</v>
      </c>
      <c r="AR443" s="58">
        <v>1</v>
      </c>
      <c r="AS443" s="58">
        <v>0</v>
      </c>
      <c r="AT443" s="60">
        <v>7129.2</v>
      </c>
      <c r="AU443" s="60">
        <v>17922.060000000001</v>
      </c>
      <c r="AV443" s="60">
        <v>10.79</v>
      </c>
      <c r="AW443" s="60">
        <v>17922.060000000001</v>
      </c>
      <c r="AX443" s="60">
        <v>0</v>
      </c>
      <c r="AY443" s="60">
        <v>0</v>
      </c>
      <c r="AZ443" s="60">
        <v>0</v>
      </c>
      <c r="BA443" s="60">
        <v>0</v>
      </c>
      <c r="BB443" s="60">
        <v>0</v>
      </c>
      <c r="BC443" s="60">
        <v>0</v>
      </c>
      <c r="BD443" s="60">
        <v>0</v>
      </c>
      <c r="BE443" s="60">
        <v>0</v>
      </c>
      <c r="BF443" s="60">
        <v>0</v>
      </c>
      <c r="BG443" s="60">
        <v>0</v>
      </c>
      <c r="BH443" s="60">
        <v>0</v>
      </c>
      <c r="BI443" s="60">
        <v>17922.060000000001</v>
      </c>
      <c r="BJ443" s="61">
        <v>87</v>
      </c>
      <c r="BK443" s="2" t="s">
        <v>817</v>
      </c>
    </row>
    <row r="444" spans="1:63" s="1" customFormat="1" ht="15" x14ac:dyDescent="0.25">
      <c r="A444" s="56" t="s">
        <v>127</v>
      </c>
      <c r="B444" s="56" t="s">
        <v>104</v>
      </c>
      <c r="C444" s="56" t="s">
        <v>128</v>
      </c>
      <c r="D444"/>
      <c r="E444"/>
      <c r="F444"/>
      <c r="G444" s="56" t="s">
        <v>129</v>
      </c>
      <c r="H444" s="56" t="s">
        <v>130</v>
      </c>
      <c r="I444" s="56" t="s">
        <v>757</v>
      </c>
      <c r="J444"/>
      <c r="K444" s="56" t="s">
        <v>70</v>
      </c>
      <c r="L444" s="56" t="s">
        <v>131</v>
      </c>
      <c r="M444"/>
      <c r="N444"/>
      <c r="O444" s="56" t="s">
        <v>132</v>
      </c>
      <c r="P444"/>
      <c r="Q444" s="56" t="s">
        <v>758</v>
      </c>
      <c r="R444"/>
      <c r="S444"/>
      <c r="T444" s="56" t="s">
        <v>2757</v>
      </c>
      <c r="U444" s="56" t="s">
        <v>2746</v>
      </c>
      <c r="V444" s="56" t="s">
        <v>2764</v>
      </c>
      <c r="W444" s="58">
        <v>10747</v>
      </c>
      <c r="X444" s="59" t="s">
        <v>2765</v>
      </c>
      <c r="Y444" s="56" t="s">
        <v>2766</v>
      </c>
      <c r="Z444" s="56" t="s">
        <v>2767</v>
      </c>
      <c r="AA444" s="56" t="s">
        <v>105</v>
      </c>
      <c r="AB444" s="56" t="s">
        <v>106</v>
      </c>
      <c r="AC444" s="56" t="s">
        <v>107</v>
      </c>
      <c r="AD444"/>
      <c r="AE444" s="56" t="s">
        <v>2768</v>
      </c>
      <c r="AF444" s="56" t="s">
        <v>2650</v>
      </c>
      <c r="AG444" s="56" t="s">
        <v>1919</v>
      </c>
      <c r="AH444" s="56" t="s">
        <v>2769</v>
      </c>
      <c r="AI444" s="56" t="s">
        <v>81</v>
      </c>
      <c r="AJ444" s="56" t="s">
        <v>108</v>
      </c>
      <c r="AK444" s="56" t="s">
        <v>109</v>
      </c>
      <c r="AL444" s="56" t="s">
        <v>110</v>
      </c>
      <c r="AM444"/>
      <c r="AN444" s="56" t="s">
        <v>75</v>
      </c>
      <c r="AO444" s="56" t="s">
        <v>2</v>
      </c>
      <c r="AP444" s="60">
        <v>351.34</v>
      </c>
      <c r="AQ444" s="60">
        <v>0</v>
      </c>
      <c r="AR444" s="58">
        <v>1</v>
      </c>
      <c r="AS444" s="58">
        <v>0</v>
      </c>
      <c r="AT444" s="60">
        <v>7129.2</v>
      </c>
      <c r="AU444" s="60">
        <v>17922.060000000001</v>
      </c>
      <c r="AV444" s="60">
        <v>250.86</v>
      </c>
      <c r="AW444" s="60">
        <v>17922.060000000001</v>
      </c>
      <c r="AX444" s="60">
        <v>0</v>
      </c>
      <c r="AY444" s="60">
        <v>0</v>
      </c>
      <c r="AZ444" s="60">
        <v>0</v>
      </c>
      <c r="BA444" s="60">
        <v>0</v>
      </c>
      <c r="BB444" s="60">
        <v>0</v>
      </c>
      <c r="BC444" s="60">
        <v>0</v>
      </c>
      <c r="BD444" s="60">
        <v>0</v>
      </c>
      <c r="BE444" s="60">
        <v>0</v>
      </c>
      <c r="BF444" s="60">
        <v>0</v>
      </c>
      <c r="BG444" s="60">
        <v>0</v>
      </c>
      <c r="BH444" s="60">
        <v>0</v>
      </c>
      <c r="BI444" s="60">
        <v>17922.060000000001</v>
      </c>
      <c r="BJ444" s="61">
        <v>87</v>
      </c>
      <c r="BK444" s="2" t="s">
        <v>817</v>
      </c>
    </row>
    <row r="445" spans="1:63" s="1" customFormat="1" ht="15" x14ac:dyDescent="0.25">
      <c r="A445" s="56" t="s">
        <v>127</v>
      </c>
      <c r="B445" s="56" t="s">
        <v>104</v>
      </c>
      <c r="C445" s="56" t="s">
        <v>128</v>
      </c>
      <c r="D445"/>
      <c r="E445"/>
      <c r="F445"/>
      <c r="G445" s="56" t="s">
        <v>129</v>
      </c>
      <c r="H445" s="56" t="s">
        <v>130</v>
      </c>
      <c r="I445" s="56" t="s">
        <v>757</v>
      </c>
      <c r="J445"/>
      <c r="K445" s="56" t="s">
        <v>70</v>
      </c>
      <c r="L445" s="56" t="s">
        <v>131</v>
      </c>
      <c r="M445"/>
      <c r="N445"/>
      <c r="O445" s="56" t="s">
        <v>132</v>
      </c>
      <c r="P445"/>
      <c r="Q445" s="56" t="s">
        <v>758</v>
      </c>
      <c r="R445"/>
      <c r="S445"/>
      <c r="T445" s="56" t="s">
        <v>2770</v>
      </c>
      <c r="U445" s="56" t="s">
        <v>2757</v>
      </c>
      <c r="V445" s="56" t="s">
        <v>2771</v>
      </c>
      <c r="W445" s="58">
        <v>10768</v>
      </c>
      <c r="X445" s="59" t="s">
        <v>2772</v>
      </c>
      <c r="Y445" s="56" t="s">
        <v>2773</v>
      </c>
      <c r="Z445" s="56" t="s">
        <v>2774</v>
      </c>
      <c r="AA445" s="56" t="s">
        <v>105</v>
      </c>
      <c r="AB445" s="56" t="s">
        <v>106</v>
      </c>
      <c r="AC445" s="56" t="s">
        <v>107</v>
      </c>
      <c r="AD445"/>
      <c r="AE445" s="56" t="s">
        <v>2775</v>
      </c>
      <c r="AF445" s="56" t="s">
        <v>2658</v>
      </c>
      <c r="AG445" s="56" t="s">
        <v>1919</v>
      </c>
      <c r="AH445" s="56" t="s">
        <v>2776</v>
      </c>
      <c r="AI445" s="56" t="s">
        <v>81</v>
      </c>
      <c r="AJ445" s="56" t="s">
        <v>108</v>
      </c>
      <c r="AK445" s="56" t="s">
        <v>2777</v>
      </c>
      <c r="AL445" s="56" t="s">
        <v>2777</v>
      </c>
      <c r="AM445"/>
      <c r="AN445" s="56" t="s">
        <v>75</v>
      </c>
      <c r="AO445" s="56" t="s">
        <v>2</v>
      </c>
      <c r="AP445" s="60">
        <v>493.95</v>
      </c>
      <c r="AQ445" s="60">
        <v>0</v>
      </c>
      <c r="AR445" s="58">
        <v>1</v>
      </c>
      <c r="AS445" s="58">
        <v>0</v>
      </c>
      <c r="AT445" s="60">
        <v>7129.2</v>
      </c>
      <c r="AU445" s="60">
        <v>17922.060000000001</v>
      </c>
      <c r="AV445" s="60">
        <v>352.58</v>
      </c>
      <c r="AW445" s="60">
        <v>17922.060000000001</v>
      </c>
      <c r="AX445" s="60">
        <v>0</v>
      </c>
      <c r="AY445" s="60">
        <v>0</v>
      </c>
      <c r="AZ445" s="60">
        <v>0</v>
      </c>
      <c r="BA445" s="60">
        <v>0</v>
      </c>
      <c r="BB445" s="60">
        <v>0</v>
      </c>
      <c r="BC445" s="60">
        <v>0</v>
      </c>
      <c r="BD445" s="60">
        <v>0</v>
      </c>
      <c r="BE445" s="60">
        <v>0</v>
      </c>
      <c r="BF445" s="60">
        <v>0</v>
      </c>
      <c r="BG445" s="60">
        <v>0</v>
      </c>
      <c r="BH445" s="60">
        <v>0</v>
      </c>
      <c r="BI445" s="60">
        <v>17922.060000000001</v>
      </c>
      <c r="BJ445" s="61">
        <v>87</v>
      </c>
      <c r="BK445" s="2" t="s">
        <v>817</v>
      </c>
    </row>
    <row r="446" spans="1:63" s="1" customFormat="1" ht="15" x14ac:dyDescent="0.25">
      <c r="A446" s="56" t="s">
        <v>127</v>
      </c>
      <c r="B446" s="56" t="s">
        <v>104</v>
      </c>
      <c r="C446" s="56" t="s">
        <v>128</v>
      </c>
      <c r="D446"/>
      <c r="E446"/>
      <c r="F446"/>
      <c r="G446" s="56" t="s">
        <v>129</v>
      </c>
      <c r="H446" s="56" t="s">
        <v>130</v>
      </c>
      <c r="I446" s="56" t="s">
        <v>757</v>
      </c>
      <c r="J446"/>
      <c r="K446" s="56" t="s">
        <v>70</v>
      </c>
      <c r="L446" s="56" t="s">
        <v>131</v>
      </c>
      <c r="M446"/>
      <c r="N446"/>
      <c r="O446" s="56" t="s">
        <v>132</v>
      </c>
      <c r="P446"/>
      <c r="Q446" s="56" t="s">
        <v>758</v>
      </c>
      <c r="R446"/>
      <c r="S446"/>
      <c r="T446" s="56" t="s">
        <v>2770</v>
      </c>
      <c r="U446" s="56" t="s">
        <v>2770</v>
      </c>
      <c r="V446" s="56" t="s">
        <v>2778</v>
      </c>
      <c r="W446" s="58">
        <v>11579</v>
      </c>
      <c r="X446" s="59" t="s">
        <v>2779</v>
      </c>
      <c r="Y446" s="56" t="s">
        <v>807</v>
      </c>
      <c r="Z446" s="56" t="s">
        <v>808</v>
      </c>
      <c r="AA446" s="56" t="s">
        <v>94</v>
      </c>
      <c r="AB446" s="56" t="s">
        <v>809</v>
      </c>
      <c r="AC446" s="56" t="s">
        <v>116</v>
      </c>
      <c r="AD446"/>
      <c r="AE446" s="56" t="s">
        <v>810</v>
      </c>
      <c r="AF446" s="56" t="s">
        <v>811</v>
      </c>
      <c r="AG446"/>
      <c r="AH446" s="56" t="s">
        <v>812</v>
      </c>
      <c r="AI446" s="56" t="s">
        <v>117</v>
      </c>
      <c r="AJ446" s="56" t="s">
        <v>94</v>
      </c>
      <c r="AK446" s="56" t="s">
        <v>813</v>
      </c>
      <c r="AL446" s="56" t="s">
        <v>813</v>
      </c>
      <c r="AM446"/>
      <c r="AN446" s="56" t="s">
        <v>75</v>
      </c>
      <c r="AO446" s="56" t="s">
        <v>3</v>
      </c>
      <c r="AP446" s="60">
        <v>47.36</v>
      </c>
      <c r="AQ446" s="60">
        <v>0</v>
      </c>
      <c r="AR446" s="58">
        <v>1</v>
      </c>
      <c r="AS446" s="58">
        <v>0</v>
      </c>
      <c r="AT446" s="60">
        <v>7129.2</v>
      </c>
      <c r="AU446" s="60">
        <v>17922.060000000001</v>
      </c>
      <c r="AV446" s="60">
        <v>47.36</v>
      </c>
      <c r="AW446" s="60">
        <v>17922.060000000001</v>
      </c>
      <c r="AX446" s="60">
        <v>0</v>
      </c>
      <c r="AY446" s="60">
        <v>0</v>
      </c>
      <c r="AZ446" s="60">
        <v>0</v>
      </c>
      <c r="BA446" s="60">
        <v>0</v>
      </c>
      <c r="BB446" s="60">
        <v>0</v>
      </c>
      <c r="BC446" s="60">
        <v>0</v>
      </c>
      <c r="BD446" s="60">
        <v>0</v>
      </c>
      <c r="BE446" s="60">
        <v>0</v>
      </c>
      <c r="BF446" s="60">
        <v>0</v>
      </c>
      <c r="BG446" s="60">
        <v>0</v>
      </c>
      <c r="BH446" s="60">
        <v>0</v>
      </c>
      <c r="BI446" s="60">
        <v>17922.060000000001</v>
      </c>
      <c r="BJ446" s="61">
        <v>87</v>
      </c>
      <c r="BK446" s="2" t="s">
        <v>817</v>
      </c>
    </row>
    <row r="447" spans="1:63" s="1" customFormat="1" ht="15" x14ac:dyDescent="0.25">
      <c r="A447" s="56" t="s">
        <v>127</v>
      </c>
      <c r="B447" s="56" t="s">
        <v>104</v>
      </c>
      <c r="C447" s="56" t="s">
        <v>128</v>
      </c>
      <c r="D447"/>
      <c r="E447"/>
      <c r="F447"/>
      <c r="G447" s="56" t="s">
        <v>129</v>
      </c>
      <c r="H447" s="56" t="s">
        <v>130</v>
      </c>
      <c r="I447" s="56" t="s">
        <v>757</v>
      </c>
      <c r="J447"/>
      <c r="K447" s="56" t="s">
        <v>70</v>
      </c>
      <c r="L447" s="56" t="s">
        <v>131</v>
      </c>
      <c r="M447"/>
      <c r="N447"/>
      <c r="O447" s="56" t="s">
        <v>132</v>
      </c>
      <c r="P447"/>
      <c r="Q447" s="56" t="s">
        <v>758</v>
      </c>
      <c r="R447"/>
      <c r="S447"/>
      <c r="T447" s="56" t="s">
        <v>2770</v>
      </c>
      <c r="U447" s="56" t="s">
        <v>2770</v>
      </c>
      <c r="V447" s="56" t="s">
        <v>2780</v>
      </c>
      <c r="W447" s="58">
        <v>11950</v>
      </c>
      <c r="X447" s="59" t="s">
        <v>2781</v>
      </c>
      <c r="Y447" s="56" t="s">
        <v>807</v>
      </c>
      <c r="Z447" s="56" t="s">
        <v>822</v>
      </c>
      <c r="AA447" s="56" t="s">
        <v>94</v>
      </c>
      <c r="AB447" s="56" t="s">
        <v>809</v>
      </c>
      <c r="AC447" s="56" t="s">
        <v>116</v>
      </c>
      <c r="AD447"/>
      <c r="AE447" s="56" t="s">
        <v>823</v>
      </c>
      <c r="AF447" s="56" t="s">
        <v>824</v>
      </c>
      <c r="AG447" s="56" t="s">
        <v>123</v>
      </c>
      <c r="AH447" s="56" t="s">
        <v>825</v>
      </c>
      <c r="AI447" s="56" t="s">
        <v>81</v>
      </c>
      <c r="AJ447" s="56" t="s">
        <v>94</v>
      </c>
      <c r="AK447" s="56" t="s">
        <v>807</v>
      </c>
      <c r="AL447" s="56" t="s">
        <v>807</v>
      </c>
      <c r="AM447"/>
      <c r="AN447" s="56" t="s">
        <v>75</v>
      </c>
      <c r="AO447" s="56" t="s">
        <v>2</v>
      </c>
      <c r="AP447" s="60">
        <v>2.79</v>
      </c>
      <c r="AQ447" s="60">
        <v>0</v>
      </c>
      <c r="AR447" s="58">
        <v>1</v>
      </c>
      <c r="AS447" s="58">
        <v>0</v>
      </c>
      <c r="AT447" s="60">
        <v>7129.2</v>
      </c>
      <c r="AU447" s="60">
        <v>17922.060000000001</v>
      </c>
      <c r="AV447" s="60">
        <v>2</v>
      </c>
      <c r="AW447" s="60">
        <v>17922.060000000001</v>
      </c>
      <c r="AX447" s="60">
        <v>0</v>
      </c>
      <c r="AY447" s="60">
        <v>0</v>
      </c>
      <c r="AZ447" s="60">
        <v>0</v>
      </c>
      <c r="BA447" s="60">
        <v>0</v>
      </c>
      <c r="BB447" s="60">
        <v>0</v>
      </c>
      <c r="BC447" s="60">
        <v>0</v>
      </c>
      <c r="BD447" s="60">
        <v>0</v>
      </c>
      <c r="BE447" s="60">
        <v>0</v>
      </c>
      <c r="BF447" s="60">
        <v>0</v>
      </c>
      <c r="BG447" s="60">
        <v>0</v>
      </c>
      <c r="BH447" s="60">
        <v>0</v>
      </c>
      <c r="BI447" s="60">
        <v>17922.060000000001</v>
      </c>
      <c r="BJ447" s="61">
        <v>87</v>
      </c>
      <c r="BK447" s="2" t="s">
        <v>817</v>
      </c>
    </row>
    <row r="448" spans="1:63" s="1" customFormat="1" ht="15" x14ac:dyDescent="0.25">
      <c r="A448" s="56" t="s">
        <v>127</v>
      </c>
      <c r="B448" s="56" t="s">
        <v>104</v>
      </c>
      <c r="C448" s="56" t="s">
        <v>128</v>
      </c>
      <c r="D448"/>
      <c r="E448"/>
      <c r="F448"/>
      <c r="G448" s="56" t="s">
        <v>129</v>
      </c>
      <c r="H448" s="56" t="s">
        <v>130</v>
      </c>
      <c r="I448" s="56" t="s">
        <v>757</v>
      </c>
      <c r="J448"/>
      <c r="K448" s="56" t="s">
        <v>70</v>
      </c>
      <c r="L448" s="56" t="s">
        <v>131</v>
      </c>
      <c r="M448"/>
      <c r="N448"/>
      <c r="O448" s="56" t="s">
        <v>132</v>
      </c>
      <c r="P448"/>
      <c r="Q448" s="56" t="s">
        <v>758</v>
      </c>
      <c r="R448"/>
      <c r="S448"/>
      <c r="T448" s="56" t="s">
        <v>2770</v>
      </c>
      <c r="U448" s="56" t="s">
        <v>2770</v>
      </c>
      <c r="V448" s="56" t="s">
        <v>2782</v>
      </c>
      <c r="W448" s="58">
        <v>11956</v>
      </c>
      <c r="X448" s="59" t="s">
        <v>2783</v>
      </c>
      <c r="Y448" s="56" t="s">
        <v>807</v>
      </c>
      <c r="Z448" s="56" t="s">
        <v>822</v>
      </c>
      <c r="AA448" s="56" t="s">
        <v>94</v>
      </c>
      <c r="AB448" s="56" t="s">
        <v>809</v>
      </c>
      <c r="AC448" s="56" t="s">
        <v>116</v>
      </c>
      <c r="AD448"/>
      <c r="AE448" s="56" t="s">
        <v>823</v>
      </c>
      <c r="AF448" s="56" t="s">
        <v>824</v>
      </c>
      <c r="AG448" s="56" t="s">
        <v>123</v>
      </c>
      <c r="AH448" s="56" t="s">
        <v>825</v>
      </c>
      <c r="AI448" s="56" t="s">
        <v>81</v>
      </c>
      <c r="AJ448" s="56" t="s">
        <v>94</v>
      </c>
      <c r="AK448" s="56" t="s">
        <v>807</v>
      </c>
      <c r="AL448" s="56" t="s">
        <v>807</v>
      </c>
      <c r="AM448"/>
      <c r="AN448" s="56" t="s">
        <v>75</v>
      </c>
      <c r="AO448" s="56" t="s">
        <v>2</v>
      </c>
      <c r="AP448" s="60">
        <v>26.28</v>
      </c>
      <c r="AQ448" s="60">
        <v>0</v>
      </c>
      <c r="AR448" s="58">
        <v>1</v>
      </c>
      <c r="AS448" s="58">
        <v>0</v>
      </c>
      <c r="AT448" s="60">
        <v>7129.2</v>
      </c>
      <c r="AU448" s="60">
        <v>17922.060000000001</v>
      </c>
      <c r="AV448" s="60">
        <v>18.760000000000002</v>
      </c>
      <c r="AW448" s="60">
        <v>17922.060000000001</v>
      </c>
      <c r="AX448" s="60">
        <v>0</v>
      </c>
      <c r="AY448" s="60">
        <v>0</v>
      </c>
      <c r="AZ448" s="60">
        <v>0</v>
      </c>
      <c r="BA448" s="60">
        <v>0</v>
      </c>
      <c r="BB448" s="60">
        <v>0</v>
      </c>
      <c r="BC448" s="60">
        <v>0</v>
      </c>
      <c r="BD448" s="60">
        <v>0</v>
      </c>
      <c r="BE448" s="60">
        <v>0</v>
      </c>
      <c r="BF448" s="60">
        <v>0</v>
      </c>
      <c r="BG448" s="60">
        <v>0</v>
      </c>
      <c r="BH448" s="60">
        <v>0</v>
      </c>
      <c r="BI448" s="60">
        <v>17922.060000000001</v>
      </c>
      <c r="BJ448" s="61">
        <v>87</v>
      </c>
      <c r="BK448" s="2" t="s">
        <v>817</v>
      </c>
    </row>
    <row r="449" spans="1:63" s="1" customFormat="1" ht="15" x14ac:dyDescent="0.25">
      <c r="A449" s="56" t="s">
        <v>127</v>
      </c>
      <c r="B449" s="56" t="s">
        <v>104</v>
      </c>
      <c r="C449" s="56" t="s">
        <v>128</v>
      </c>
      <c r="D449"/>
      <c r="E449"/>
      <c r="F449"/>
      <c r="G449" s="56" t="s">
        <v>129</v>
      </c>
      <c r="H449" s="56" t="s">
        <v>130</v>
      </c>
      <c r="I449" s="56" t="s">
        <v>757</v>
      </c>
      <c r="J449"/>
      <c r="K449" s="56" t="s">
        <v>70</v>
      </c>
      <c r="L449" s="56" t="s">
        <v>131</v>
      </c>
      <c r="M449"/>
      <c r="N449"/>
      <c r="O449" s="56" t="s">
        <v>132</v>
      </c>
      <c r="P449"/>
      <c r="Q449" s="56" t="s">
        <v>758</v>
      </c>
      <c r="R449"/>
      <c r="S449"/>
      <c r="T449" s="56" t="s">
        <v>2770</v>
      </c>
      <c r="U449" s="56" t="s">
        <v>2770</v>
      </c>
      <c r="V449" s="56" t="s">
        <v>2784</v>
      </c>
      <c r="W449" s="58">
        <v>11962</v>
      </c>
      <c r="X449" s="59" t="s">
        <v>2785</v>
      </c>
      <c r="Y449" s="56" t="s">
        <v>807</v>
      </c>
      <c r="Z449" s="56" t="s">
        <v>822</v>
      </c>
      <c r="AA449" s="56" t="s">
        <v>94</v>
      </c>
      <c r="AB449" s="56" t="s">
        <v>809</v>
      </c>
      <c r="AC449" s="56" t="s">
        <v>116</v>
      </c>
      <c r="AD449"/>
      <c r="AE449" s="56" t="s">
        <v>823</v>
      </c>
      <c r="AF449" s="56" t="s">
        <v>824</v>
      </c>
      <c r="AG449" s="56" t="s">
        <v>123</v>
      </c>
      <c r="AH449" s="56" t="s">
        <v>825</v>
      </c>
      <c r="AI449" s="56" t="s">
        <v>81</v>
      </c>
      <c r="AJ449" s="56" t="s">
        <v>94</v>
      </c>
      <c r="AK449" s="56" t="s">
        <v>807</v>
      </c>
      <c r="AL449" s="56" t="s">
        <v>807</v>
      </c>
      <c r="AM449"/>
      <c r="AN449" s="56" t="s">
        <v>75</v>
      </c>
      <c r="AO449" s="56" t="s">
        <v>2</v>
      </c>
      <c r="AP449" s="60">
        <v>17.59</v>
      </c>
      <c r="AQ449" s="60">
        <v>0</v>
      </c>
      <c r="AR449" s="58">
        <v>1</v>
      </c>
      <c r="AS449" s="58">
        <v>0</v>
      </c>
      <c r="AT449" s="60">
        <v>7129.2</v>
      </c>
      <c r="AU449" s="60">
        <v>17922.060000000001</v>
      </c>
      <c r="AV449" s="60">
        <v>12.56</v>
      </c>
      <c r="AW449" s="60">
        <v>17922.060000000001</v>
      </c>
      <c r="AX449" s="60">
        <v>0</v>
      </c>
      <c r="AY449" s="60">
        <v>0</v>
      </c>
      <c r="AZ449" s="60">
        <v>0</v>
      </c>
      <c r="BA449" s="60">
        <v>0</v>
      </c>
      <c r="BB449" s="60">
        <v>0</v>
      </c>
      <c r="BC449" s="60">
        <v>0</v>
      </c>
      <c r="BD449" s="60">
        <v>0</v>
      </c>
      <c r="BE449" s="60">
        <v>0</v>
      </c>
      <c r="BF449" s="60">
        <v>0</v>
      </c>
      <c r="BG449" s="60">
        <v>0</v>
      </c>
      <c r="BH449" s="60">
        <v>0</v>
      </c>
      <c r="BI449" s="60">
        <v>17922.060000000001</v>
      </c>
      <c r="BJ449" s="61">
        <v>87</v>
      </c>
      <c r="BK449" s="2" t="s">
        <v>817</v>
      </c>
    </row>
    <row r="450" spans="1:63" s="1" customFormat="1" ht="15" x14ac:dyDescent="0.25">
      <c r="A450" s="56" t="s">
        <v>127</v>
      </c>
      <c r="B450" s="56" t="s">
        <v>104</v>
      </c>
      <c r="C450" s="56" t="s">
        <v>128</v>
      </c>
      <c r="D450"/>
      <c r="E450"/>
      <c r="F450"/>
      <c r="G450" s="56" t="s">
        <v>129</v>
      </c>
      <c r="H450" s="56" t="s">
        <v>130</v>
      </c>
      <c r="I450" s="56" t="s">
        <v>757</v>
      </c>
      <c r="J450"/>
      <c r="K450" s="56" t="s">
        <v>70</v>
      </c>
      <c r="L450" s="56" t="s">
        <v>131</v>
      </c>
      <c r="M450"/>
      <c r="N450"/>
      <c r="O450" s="56" t="s">
        <v>132</v>
      </c>
      <c r="P450"/>
      <c r="Q450" s="56" t="s">
        <v>758</v>
      </c>
      <c r="R450"/>
      <c r="S450"/>
      <c r="T450" s="56" t="s">
        <v>2786</v>
      </c>
      <c r="U450" s="56" t="s">
        <v>2629</v>
      </c>
      <c r="V450" s="56" t="s">
        <v>2787</v>
      </c>
      <c r="W450" s="58">
        <v>9809</v>
      </c>
      <c r="X450" s="59" t="s">
        <v>2788</v>
      </c>
      <c r="Y450" s="56" t="s">
        <v>2663</v>
      </c>
      <c r="Z450" s="56" t="s">
        <v>2664</v>
      </c>
      <c r="AA450" s="56" t="s">
        <v>180</v>
      </c>
      <c r="AB450" s="56" t="s">
        <v>181</v>
      </c>
      <c r="AC450" s="56" t="s">
        <v>182</v>
      </c>
      <c r="AD450"/>
      <c r="AE450" s="56" t="s">
        <v>2665</v>
      </c>
      <c r="AF450" s="56" t="s">
        <v>2658</v>
      </c>
      <c r="AG450" s="56" t="s">
        <v>1919</v>
      </c>
      <c r="AH450" s="56" t="s">
        <v>2666</v>
      </c>
      <c r="AI450" s="56" t="s">
        <v>81</v>
      </c>
      <c r="AJ450" s="56" t="s">
        <v>183</v>
      </c>
      <c r="AK450" s="56" t="s">
        <v>1428</v>
      </c>
      <c r="AL450" s="56" t="s">
        <v>2667</v>
      </c>
      <c r="AM450"/>
      <c r="AN450" s="56" t="s">
        <v>75</v>
      </c>
      <c r="AO450" s="56" t="s">
        <v>2</v>
      </c>
      <c r="AP450" s="60">
        <v>438.66</v>
      </c>
      <c r="AQ450" s="60">
        <v>0</v>
      </c>
      <c r="AR450" s="58">
        <v>1</v>
      </c>
      <c r="AS450" s="58">
        <v>0</v>
      </c>
      <c r="AT450" s="60">
        <v>7129.2</v>
      </c>
      <c r="AU450" s="60">
        <v>17922.060000000001</v>
      </c>
      <c r="AV450" s="60">
        <v>313.12</v>
      </c>
      <c r="AW450" s="60">
        <v>17922.060000000001</v>
      </c>
      <c r="AX450" s="60">
        <v>0</v>
      </c>
      <c r="AY450" s="60">
        <v>0</v>
      </c>
      <c r="AZ450" s="60">
        <v>0</v>
      </c>
      <c r="BA450" s="60">
        <v>0</v>
      </c>
      <c r="BB450" s="60">
        <v>0</v>
      </c>
      <c r="BC450" s="60">
        <v>0</v>
      </c>
      <c r="BD450" s="60">
        <v>0</v>
      </c>
      <c r="BE450" s="60">
        <v>0</v>
      </c>
      <c r="BF450" s="60">
        <v>0</v>
      </c>
      <c r="BG450" s="60">
        <v>0</v>
      </c>
      <c r="BH450" s="60">
        <v>0</v>
      </c>
      <c r="BI450" s="60">
        <v>17922.060000000001</v>
      </c>
      <c r="BJ450" s="61">
        <v>87</v>
      </c>
      <c r="BK450" s="2" t="s">
        <v>817</v>
      </c>
    </row>
    <row r="451" spans="1:63" s="1" customFormat="1" ht="15" x14ac:dyDescent="0.25">
      <c r="A451" s="56" t="s">
        <v>127</v>
      </c>
      <c r="B451" s="56" t="s">
        <v>104</v>
      </c>
      <c r="C451" s="56" t="s">
        <v>128</v>
      </c>
      <c r="D451"/>
      <c r="E451"/>
      <c r="F451"/>
      <c r="G451" s="56" t="s">
        <v>129</v>
      </c>
      <c r="H451" s="56" t="s">
        <v>130</v>
      </c>
      <c r="I451" s="56" t="s">
        <v>757</v>
      </c>
      <c r="J451"/>
      <c r="K451" s="56" t="s">
        <v>70</v>
      </c>
      <c r="L451" s="56" t="s">
        <v>131</v>
      </c>
      <c r="M451"/>
      <c r="N451"/>
      <c r="O451" s="56" t="s">
        <v>132</v>
      </c>
      <c r="P451"/>
      <c r="Q451" s="56" t="s">
        <v>758</v>
      </c>
      <c r="R451"/>
      <c r="S451"/>
      <c r="T451" s="56" t="s">
        <v>2786</v>
      </c>
      <c r="U451" s="56" t="s">
        <v>2770</v>
      </c>
      <c r="V451" s="56" t="s">
        <v>2789</v>
      </c>
      <c r="W451" s="58">
        <v>9137</v>
      </c>
      <c r="X451" s="59" t="s">
        <v>2790</v>
      </c>
      <c r="Y451" s="56" t="s">
        <v>807</v>
      </c>
      <c r="Z451" s="56" t="s">
        <v>808</v>
      </c>
      <c r="AA451" s="56" t="s">
        <v>94</v>
      </c>
      <c r="AB451" s="56" t="s">
        <v>809</v>
      </c>
      <c r="AC451" s="56" t="s">
        <v>116</v>
      </c>
      <c r="AD451"/>
      <c r="AE451" s="56" t="s">
        <v>810</v>
      </c>
      <c r="AF451" s="56" t="s">
        <v>811</v>
      </c>
      <c r="AG451"/>
      <c r="AH451" s="56" t="s">
        <v>812</v>
      </c>
      <c r="AI451" s="56" t="s">
        <v>117</v>
      </c>
      <c r="AJ451" s="56" t="s">
        <v>94</v>
      </c>
      <c r="AK451" s="56" t="s">
        <v>813</v>
      </c>
      <c r="AL451" s="56" t="s">
        <v>813</v>
      </c>
      <c r="AM451"/>
      <c r="AN451" s="56" t="s">
        <v>75</v>
      </c>
      <c r="AO451" s="56" t="s">
        <v>3</v>
      </c>
      <c r="AP451" s="60">
        <v>2</v>
      </c>
      <c r="AQ451" s="60">
        <v>0</v>
      </c>
      <c r="AR451" s="58">
        <v>1</v>
      </c>
      <c r="AS451" s="58">
        <v>0</v>
      </c>
      <c r="AT451" s="60">
        <v>7129.2</v>
      </c>
      <c r="AU451" s="60">
        <v>17922.060000000001</v>
      </c>
      <c r="AV451" s="60">
        <v>2</v>
      </c>
      <c r="AW451" s="60">
        <v>17922.060000000001</v>
      </c>
      <c r="AX451" s="60">
        <v>0</v>
      </c>
      <c r="AY451" s="60">
        <v>0</v>
      </c>
      <c r="AZ451" s="60">
        <v>0</v>
      </c>
      <c r="BA451" s="60">
        <v>0</v>
      </c>
      <c r="BB451" s="60">
        <v>0</v>
      </c>
      <c r="BC451" s="60">
        <v>0</v>
      </c>
      <c r="BD451" s="60">
        <v>0</v>
      </c>
      <c r="BE451" s="60">
        <v>0</v>
      </c>
      <c r="BF451" s="60">
        <v>0</v>
      </c>
      <c r="BG451" s="60">
        <v>0</v>
      </c>
      <c r="BH451" s="60">
        <v>0</v>
      </c>
      <c r="BI451" s="60">
        <v>17922.060000000001</v>
      </c>
      <c r="BJ451" s="61">
        <v>87</v>
      </c>
      <c r="BK451" s="2" t="s">
        <v>817</v>
      </c>
    </row>
    <row r="452" spans="1:63" s="1" customFormat="1" ht="23.25" x14ac:dyDescent="0.25">
      <c r="A452" s="56" t="s">
        <v>127</v>
      </c>
      <c r="B452" s="56" t="s">
        <v>104</v>
      </c>
      <c r="C452" s="56" t="s">
        <v>128</v>
      </c>
      <c r="D452"/>
      <c r="E452"/>
      <c r="F452"/>
      <c r="G452" s="56" t="s">
        <v>129</v>
      </c>
      <c r="H452" s="56" t="s">
        <v>130</v>
      </c>
      <c r="I452" s="56" t="s">
        <v>757</v>
      </c>
      <c r="J452"/>
      <c r="K452" s="56" t="s">
        <v>70</v>
      </c>
      <c r="L452" s="56" t="s">
        <v>131</v>
      </c>
      <c r="M452"/>
      <c r="N452"/>
      <c r="O452" s="56" t="s">
        <v>132</v>
      </c>
      <c r="P452"/>
      <c r="Q452" s="56" t="s">
        <v>759</v>
      </c>
      <c r="R452"/>
      <c r="S452"/>
      <c r="T452" s="56" t="s">
        <v>2786</v>
      </c>
      <c r="U452" s="56" t="s">
        <v>2757</v>
      </c>
      <c r="V452" s="56" t="s">
        <v>826</v>
      </c>
      <c r="W452" s="58">
        <v>9203</v>
      </c>
      <c r="X452" s="59" t="s">
        <v>2791</v>
      </c>
      <c r="Y452" s="56" t="s">
        <v>827</v>
      </c>
      <c r="Z452" s="56" t="s">
        <v>828</v>
      </c>
      <c r="AA452" s="56" t="s">
        <v>142</v>
      </c>
      <c r="AB452" s="56" t="s">
        <v>143</v>
      </c>
      <c r="AC452" s="56" t="s">
        <v>144</v>
      </c>
      <c r="AD452"/>
      <c r="AE452" s="56" t="s">
        <v>829</v>
      </c>
      <c r="AF452" s="56" t="s">
        <v>779</v>
      </c>
      <c r="AG452" s="56" t="s">
        <v>73</v>
      </c>
      <c r="AH452" s="56" t="s">
        <v>830</v>
      </c>
      <c r="AI452" s="56" t="s">
        <v>74</v>
      </c>
      <c r="AJ452" s="56" t="s">
        <v>147</v>
      </c>
      <c r="AK452" s="56" t="s">
        <v>831</v>
      </c>
      <c r="AL452" s="56" t="s">
        <v>831</v>
      </c>
      <c r="AM452"/>
      <c r="AN452" s="56" t="s">
        <v>75</v>
      </c>
      <c r="AO452" s="56" t="s">
        <v>3</v>
      </c>
      <c r="AP452" s="60">
        <v>20</v>
      </c>
      <c r="AQ452" s="60">
        <v>0</v>
      </c>
      <c r="AR452" s="58">
        <v>1</v>
      </c>
      <c r="AS452" s="58">
        <v>0</v>
      </c>
      <c r="AT452" s="60">
        <v>7129.2</v>
      </c>
      <c r="AU452" s="60">
        <v>17922.060000000001</v>
      </c>
      <c r="AV452" s="60">
        <v>20</v>
      </c>
      <c r="AW452" s="60">
        <v>17922.060000000001</v>
      </c>
      <c r="AX452" s="60">
        <v>0</v>
      </c>
      <c r="AY452" s="60">
        <v>0</v>
      </c>
      <c r="AZ452" s="60">
        <v>0</v>
      </c>
      <c r="BA452" s="60">
        <v>0</v>
      </c>
      <c r="BB452" s="60">
        <v>0</v>
      </c>
      <c r="BC452" s="60">
        <v>0</v>
      </c>
      <c r="BD452" s="60">
        <v>0</v>
      </c>
      <c r="BE452" s="60">
        <v>0</v>
      </c>
      <c r="BF452" s="60">
        <v>0</v>
      </c>
      <c r="BG452" s="60">
        <v>0</v>
      </c>
      <c r="BH452" s="60">
        <v>0</v>
      </c>
      <c r="BI452" s="60">
        <v>17922.060000000001</v>
      </c>
      <c r="BJ452" s="61">
        <v>87</v>
      </c>
      <c r="BK452" s="2" t="s">
        <v>817</v>
      </c>
    </row>
    <row r="453" spans="1:63" s="1" customFormat="1" ht="15" x14ac:dyDescent="0.25">
      <c r="A453" s="56" t="s">
        <v>127</v>
      </c>
      <c r="B453" s="56" t="s">
        <v>104</v>
      </c>
      <c r="C453" s="56" t="s">
        <v>128</v>
      </c>
      <c r="D453"/>
      <c r="E453"/>
      <c r="F453"/>
      <c r="G453" s="56" t="s">
        <v>129</v>
      </c>
      <c r="H453" s="56" t="s">
        <v>130</v>
      </c>
      <c r="I453" s="56" t="s">
        <v>757</v>
      </c>
      <c r="J453"/>
      <c r="K453" s="56" t="s">
        <v>70</v>
      </c>
      <c r="L453" s="56" t="s">
        <v>131</v>
      </c>
      <c r="M453"/>
      <c r="N453"/>
      <c r="O453" s="56" t="s">
        <v>132</v>
      </c>
      <c r="P453"/>
      <c r="Q453" s="56" t="s">
        <v>758</v>
      </c>
      <c r="R453"/>
      <c r="S453"/>
      <c r="T453" s="56" t="s">
        <v>2786</v>
      </c>
      <c r="U453" s="56" t="s">
        <v>2757</v>
      </c>
      <c r="V453" s="56" t="s">
        <v>2502</v>
      </c>
      <c r="W453" s="58">
        <v>10895</v>
      </c>
      <c r="X453" s="59" t="s">
        <v>2792</v>
      </c>
      <c r="Y453" s="56" t="s">
        <v>765</v>
      </c>
      <c r="Z453" s="56" t="s">
        <v>818</v>
      </c>
      <c r="AA453" s="56" t="s">
        <v>98</v>
      </c>
      <c r="AB453" s="56" t="s">
        <v>99</v>
      </c>
      <c r="AC453" s="56" t="s">
        <v>100</v>
      </c>
      <c r="AD453"/>
      <c r="AE453" s="56" t="s">
        <v>819</v>
      </c>
      <c r="AF453" s="56" t="s">
        <v>773</v>
      </c>
      <c r="AG453" s="56" t="s">
        <v>135</v>
      </c>
      <c r="AH453" s="56" t="s">
        <v>820</v>
      </c>
      <c r="AI453" s="56" t="s">
        <v>81</v>
      </c>
      <c r="AJ453" s="56" t="s">
        <v>98</v>
      </c>
      <c r="AK453" s="56" t="s">
        <v>765</v>
      </c>
      <c r="AL453" s="56" t="s">
        <v>765</v>
      </c>
      <c r="AM453"/>
      <c r="AN453" s="56" t="s">
        <v>75</v>
      </c>
      <c r="AO453" s="56" t="s">
        <v>2</v>
      </c>
      <c r="AP453" s="60">
        <v>32.42</v>
      </c>
      <c r="AQ453" s="60">
        <v>0</v>
      </c>
      <c r="AR453" s="58">
        <v>1</v>
      </c>
      <c r="AS453" s="58">
        <v>0</v>
      </c>
      <c r="AT453" s="60">
        <v>7129.2</v>
      </c>
      <c r="AU453" s="60">
        <v>17922.060000000001</v>
      </c>
      <c r="AV453" s="60">
        <v>23.14</v>
      </c>
      <c r="AW453" s="60">
        <v>17922.060000000001</v>
      </c>
      <c r="AX453" s="60">
        <v>0</v>
      </c>
      <c r="AY453" s="60">
        <v>0</v>
      </c>
      <c r="AZ453" s="60">
        <v>0</v>
      </c>
      <c r="BA453" s="60">
        <v>0</v>
      </c>
      <c r="BB453" s="60">
        <v>0</v>
      </c>
      <c r="BC453" s="60">
        <v>0</v>
      </c>
      <c r="BD453" s="60">
        <v>0</v>
      </c>
      <c r="BE453" s="60">
        <v>0</v>
      </c>
      <c r="BF453" s="60">
        <v>0</v>
      </c>
      <c r="BG453" s="60">
        <v>0</v>
      </c>
      <c r="BH453" s="60">
        <v>0</v>
      </c>
      <c r="BI453" s="60">
        <v>17922.060000000001</v>
      </c>
      <c r="BJ453" s="61">
        <v>87</v>
      </c>
      <c r="BK453" s="2" t="s">
        <v>817</v>
      </c>
    </row>
    <row r="454" spans="1:63" s="1" customFormat="1" ht="15" x14ac:dyDescent="0.25">
      <c r="A454" s="56" t="s">
        <v>127</v>
      </c>
      <c r="B454" s="56" t="s">
        <v>104</v>
      </c>
      <c r="C454" s="56" t="s">
        <v>128</v>
      </c>
      <c r="D454"/>
      <c r="E454"/>
      <c r="F454"/>
      <c r="G454" s="56" t="s">
        <v>129</v>
      </c>
      <c r="H454" s="56" t="s">
        <v>130</v>
      </c>
      <c r="I454" s="56" t="s">
        <v>757</v>
      </c>
      <c r="J454"/>
      <c r="K454" s="56" t="s">
        <v>70</v>
      </c>
      <c r="L454" s="56" t="s">
        <v>131</v>
      </c>
      <c r="M454"/>
      <c r="N454"/>
      <c r="O454" s="56" t="s">
        <v>132</v>
      </c>
      <c r="P454"/>
      <c r="Q454" s="56" t="s">
        <v>758</v>
      </c>
      <c r="R454"/>
      <c r="S454"/>
      <c r="T454" s="56" t="s">
        <v>2786</v>
      </c>
      <c r="U454" s="56" t="s">
        <v>2757</v>
      </c>
      <c r="V454" s="56" t="s">
        <v>2504</v>
      </c>
      <c r="W454" s="58">
        <v>10896</v>
      </c>
      <c r="X454" s="59" t="s">
        <v>2793</v>
      </c>
      <c r="Y454" s="56" t="s">
        <v>765</v>
      </c>
      <c r="Z454" s="56" t="s">
        <v>818</v>
      </c>
      <c r="AA454" s="56" t="s">
        <v>98</v>
      </c>
      <c r="AB454" s="56" t="s">
        <v>99</v>
      </c>
      <c r="AC454" s="56" t="s">
        <v>100</v>
      </c>
      <c r="AD454"/>
      <c r="AE454" s="56" t="s">
        <v>819</v>
      </c>
      <c r="AF454" s="56" t="s">
        <v>773</v>
      </c>
      <c r="AG454" s="56" t="s">
        <v>135</v>
      </c>
      <c r="AH454" s="56" t="s">
        <v>820</v>
      </c>
      <c r="AI454" s="56" t="s">
        <v>81</v>
      </c>
      <c r="AJ454" s="56" t="s">
        <v>98</v>
      </c>
      <c r="AK454" s="56" t="s">
        <v>765</v>
      </c>
      <c r="AL454" s="56" t="s">
        <v>765</v>
      </c>
      <c r="AM454"/>
      <c r="AN454" s="56" t="s">
        <v>75</v>
      </c>
      <c r="AO454" s="56" t="s">
        <v>2</v>
      </c>
      <c r="AP454" s="60">
        <v>32.42</v>
      </c>
      <c r="AQ454" s="60">
        <v>0</v>
      </c>
      <c r="AR454" s="58">
        <v>1</v>
      </c>
      <c r="AS454" s="58">
        <v>0</v>
      </c>
      <c r="AT454" s="60">
        <v>7129.2</v>
      </c>
      <c r="AU454" s="60">
        <v>17922.060000000001</v>
      </c>
      <c r="AV454" s="60">
        <v>23.14</v>
      </c>
      <c r="AW454" s="60">
        <v>17922.060000000001</v>
      </c>
      <c r="AX454" s="60">
        <v>0</v>
      </c>
      <c r="AY454" s="60">
        <v>0</v>
      </c>
      <c r="AZ454" s="60">
        <v>0</v>
      </c>
      <c r="BA454" s="60">
        <v>0</v>
      </c>
      <c r="BB454" s="60">
        <v>0</v>
      </c>
      <c r="BC454" s="60">
        <v>0</v>
      </c>
      <c r="BD454" s="60">
        <v>0</v>
      </c>
      <c r="BE454" s="60">
        <v>0</v>
      </c>
      <c r="BF454" s="60">
        <v>0</v>
      </c>
      <c r="BG454" s="60">
        <v>0</v>
      </c>
      <c r="BH454" s="60">
        <v>0</v>
      </c>
      <c r="BI454" s="60">
        <v>17922.060000000001</v>
      </c>
      <c r="BJ454" s="61">
        <v>87</v>
      </c>
      <c r="BK454" s="2" t="s">
        <v>817</v>
      </c>
    </row>
    <row r="455" spans="1:63" s="1" customFormat="1" ht="15" x14ac:dyDescent="0.25">
      <c r="A455" s="56" t="s">
        <v>127</v>
      </c>
      <c r="B455" s="56" t="s">
        <v>104</v>
      </c>
      <c r="C455" s="56" t="s">
        <v>128</v>
      </c>
      <c r="D455"/>
      <c r="E455"/>
      <c r="F455"/>
      <c r="G455" s="56" t="s">
        <v>129</v>
      </c>
      <c r="H455" s="56" t="s">
        <v>130</v>
      </c>
      <c r="I455" s="56" t="s">
        <v>757</v>
      </c>
      <c r="J455"/>
      <c r="K455" s="56" t="s">
        <v>70</v>
      </c>
      <c r="L455" s="56" t="s">
        <v>131</v>
      </c>
      <c r="M455"/>
      <c r="N455"/>
      <c r="O455" s="56" t="s">
        <v>132</v>
      </c>
      <c r="P455"/>
      <c r="Q455" s="56" t="s">
        <v>758</v>
      </c>
      <c r="R455"/>
      <c r="S455"/>
      <c r="T455" s="56" t="s">
        <v>2794</v>
      </c>
      <c r="U455" s="56" t="s">
        <v>2794</v>
      </c>
      <c r="V455" s="56" t="s">
        <v>2795</v>
      </c>
      <c r="W455" s="58">
        <v>24922</v>
      </c>
      <c r="X455" s="59" t="s">
        <v>2796</v>
      </c>
      <c r="Y455" s="56" t="s">
        <v>2797</v>
      </c>
      <c r="Z455" s="56" t="s">
        <v>2798</v>
      </c>
      <c r="AA455" s="56" t="s">
        <v>832</v>
      </c>
      <c r="AB455" s="56" t="s">
        <v>833</v>
      </c>
      <c r="AC455" s="56" t="s">
        <v>121</v>
      </c>
      <c r="AD455"/>
      <c r="AE455" s="56" t="s">
        <v>2799</v>
      </c>
      <c r="AF455" s="56" t="s">
        <v>4</v>
      </c>
      <c r="AG455"/>
      <c r="AH455" s="56" t="s">
        <v>1871</v>
      </c>
      <c r="AI455" s="56" t="s">
        <v>74</v>
      </c>
      <c r="AJ455" s="56" t="s">
        <v>79</v>
      </c>
      <c r="AK455" s="56" t="s">
        <v>2800</v>
      </c>
      <c r="AL455" s="56" t="s">
        <v>2800</v>
      </c>
      <c r="AM455"/>
      <c r="AN455" s="56" t="s">
        <v>75</v>
      </c>
      <c r="AO455" s="56" t="s">
        <v>3</v>
      </c>
      <c r="AP455" s="60">
        <v>67.45</v>
      </c>
      <c r="AQ455" s="60">
        <v>0</v>
      </c>
      <c r="AR455" s="58">
        <v>1</v>
      </c>
      <c r="AS455" s="58">
        <v>0</v>
      </c>
      <c r="AT455" s="60">
        <v>7129.2</v>
      </c>
      <c r="AU455" s="60">
        <v>17922.060000000001</v>
      </c>
      <c r="AV455" s="60">
        <v>67.45</v>
      </c>
      <c r="AW455" s="60">
        <v>17922.060000000001</v>
      </c>
      <c r="AX455" s="60">
        <v>0</v>
      </c>
      <c r="AY455" s="60">
        <v>0</v>
      </c>
      <c r="AZ455" s="60">
        <v>0</v>
      </c>
      <c r="BA455" s="60">
        <v>0</v>
      </c>
      <c r="BB455" s="60">
        <v>0</v>
      </c>
      <c r="BC455" s="60">
        <v>0</v>
      </c>
      <c r="BD455" s="60">
        <v>0</v>
      </c>
      <c r="BE455" s="60">
        <v>0</v>
      </c>
      <c r="BF455" s="60">
        <v>0</v>
      </c>
      <c r="BG455" s="60">
        <v>0</v>
      </c>
      <c r="BH455" s="60">
        <v>0</v>
      </c>
      <c r="BI455" s="60">
        <v>17922.060000000001</v>
      </c>
      <c r="BJ455" s="61">
        <v>87</v>
      </c>
      <c r="BK455" s="2" t="s">
        <v>817</v>
      </c>
    </row>
    <row r="456" spans="1:63" s="1" customFormat="1" ht="15" x14ac:dyDescent="0.25">
      <c r="A456" s="56" t="s">
        <v>127</v>
      </c>
      <c r="B456" s="56" t="s">
        <v>104</v>
      </c>
      <c r="C456" s="56" t="s">
        <v>128</v>
      </c>
      <c r="D456"/>
      <c r="E456"/>
      <c r="F456"/>
      <c r="G456" s="56" t="s">
        <v>129</v>
      </c>
      <c r="H456" s="56" t="s">
        <v>130</v>
      </c>
      <c r="I456" s="56" t="s">
        <v>757</v>
      </c>
      <c r="J456"/>
      <c r="K456" s="56" t="s">
        <v>70</v>
      </c>
      <c r="L456" s="56" t="s">
        <v>131</v>
      </c>
      <c r="M456"/>
      <c r="N456"/>
      <c r="O456" s="56" t="s">
        <v>132</v>
      </c>
      <c r="P456"/>
      <c r="Q456" s="56" t="s">
        <v>758</v>
      </c>
      <c r="R456"/>
      <c r="S456"/>
      <c r="T456" s="56" t="s">
        <v>2794</v>
      </c>
      <c r="U456" s="56" t="s">
        <v>2794</v>
      </c>
      <c r="V456" s="56" t="s">
        <v>2801</v>
      </c>
      <c r="W456" s="58">
        <v>24924</v>
      </c>
      <c r="X456" s="59" t="s">
        <v>2802</v>
      </c>
      <c r="Y456" s="56" t="s">
        <v>2797</v>
      </c>
      <c r="Z456" s="56" t="s">
        <v>2798</v>
      </c>
      <c r="AA456" s="56" t="s">
        <v>832</v>
      </c>
      <c r="AB456" s="56" t="s">
        <v>833</v>
      </c>
      <c r="AC456" s="56" t="s">
        <v>121</v>
      </c>
      <c r="AD456"/>
      <c r="AE456" s="56" t="s">
        <v>2799</v>
      </c>
      <c r="AF456" s="56" t="s">
        <v>4</v>
      </c>
      <c r="AG456"/>
      <c r="AH456" s="56" t="s">
        <v>1871</v>
      </c>
      <c r="AI456" s="56" t="s">
        <v>74</v>
      </c>
      <c r="AJ456" s="56" t="s">
        <v>79</v>
      </c>
      <c r="AK456" s="56" t="s">
        <v>2800</v>
      </c>
      <c r="AL456" s="56" t="s">
        <v>2800</v>
      </c>
      <c r="AM456"/>
      <c r="AN456" s="56" t="s">
        <v>75</v>
      </c>
      <c r="AO456" s="56" t="s">
        <v>3</v>
      </c>
      <c r="AP456" s="60">
        <v>9.26</v>
      </c>
      <c r="AQ456" s="60">
        <v>0</v>
      </c>
      <c r="AR456" s="58">
        <v>1</v>
      </c>
      <c r="AS456" s="58">
        <v>0</v>
      </c>
      <c r="AT456" s="60">
        <v>7129.2</v>
      </c>
      <c r="AU456" s="60">
        <v>17922.060000000001</v>
      </c>
      <c r="AV456" s="60">
        <v>9.26</v>
      </c>
      <c r="AW456" s="60">
        <v>17922.060000000001</v>
      </c>
      <c r="AX456" s="60">
        <v>0</v>
      </c>
      <c r="AY456" s="60">
        <v>0</v>
      </c>
      <c r="AZ456" s="60">
        <v>0</v>
      </c>
      <c r="BA456" s="60">
        <v>0</v>
      </c>
      <c r="BB456" s="60">
        <v>0</v>
      </c>
      <c r="BC456" s="60">
        <v>0</v>
      </c>
      <c r="BD456" s="60">
        <v>0</v>
      </c>
      <c r="BE456" s="60">
        <v>0</v>
      </c>
      <c r="BF456" s="60">
        <v>0</v>
      </c>
      <c r="BG456" s="60">
        <v>0</v>
      </c>
      <c r="BH456" s="60">
        <v>0</v>
      </c>
      <c r="BI456" s="60">
        <v>17922.060000000001</v>
      </c>
      <c r="BJ456" s="61">
        <v>87</v>
      </c>
      <c r="BK456" s="2" t="s">
        <v>817</v>
      </c>
    </row>
    <row r="457" spans="1:63" s="1" customFormat="1" ht="15" x14ac:dyDescent="0.25">
      <c r="A457" s="56" t="s">
        <v>127</v>
      </c>
      <c r="B457" s="56" t="s">
        <v>104</v>
      </c>
      <c r="C457" s="56" t="s">
        <v>128</v>
      </c>
      <c r="D457"/>
      <c r="E457"/>
      <c r="F457"/>
      <c r="G457" s="56" t="s">
        <v>129</v>
      </c>
      <c r="H457" s="56" t="s">
        <v>130</v>
      </c>
      <c r="I457" s="56" t="s">
        <v>757</v>
      </c>
      <c r="J457"/>
      <c r="K457" s="56" t="s">
        <v>70</v>
      </c>
      <c r="L457" s="56" t="s">
        <v>131</v>
      </c>
      <c r="M457"/>
      <c r="N457"/>
      <c r="O457" s="56" t="s">
        <v>132</v>
      </c>
      <c r="P457"/>
      <c r="Q457" s="56" t="s">
        <v>759</v>
      </c>
      <c r="R457"/>
      <c r="S457"/>
      <c r="T457" s="56" t="s">
        <v>2794</v>
      </c>
      <c r="U457" s="56" t="s">
        <v>2803</v>
      </c>
      <c r="V457" s="56" t="s">
        <v>1602</v>
      </c>
      <c r="W457" s="58">
        <v>26288</v>
      </c>
      <c r="X457" s="59" t="s">
        <v>2804</v>
      </c>
      <c r="Y457" s="56" t="s">
        <v>1604</v>
      </c>
      <c r="Z457" s="56" t="s">
        <v>1605</v>
      </c>
      <c r="AA457" s="56" t="s">
        <v>76</v>
      </c>
      <c r="AB457" s="56" t="s">
        <v>102</v>
      </c>
      <c r="AC457" s="56" t="s">
        <v>103</v>
      </c>
      <c r="AD457"/>
      <c r="AE457" s="56" t="s">
        <v>1606</v>
      </c>
      <c r="AF457" s="56" t="s">
        <v>1607</v>
      </c>
      <c r="AG457" s="56" t="s">
        <v>115</v>
      </c>
      <c r="AH457" s="56" t="s">
        <v>1608</v>
      </c>
      <c r="AI457" s="56" t="s">
        <v>74</v>
      </c>
      <c r="AJ457" s="56" t="s">
        <v>79</v>
      </c>
      <c r="AK457" s="56" t="s">
        <v>109</v>
      </c>
      <c r="AL457" s="56" t="s">
        <v>110</v>
      </c>
      <c r="AM457"/>
      <c r="AN457" s="56" t="s">
        <v>75</v>
      </c>
      <c r="AO457" s="56" t="s">
        <v>3</v>
      </c>
      <c r="AP457" s="60">
        <v>160.94</v>
      </c>
      <c r="AQ457" s="60">
        <v>0</v>
      </c>
      <c r="AR457" s="58">
        <v>1</v>
      </c>
      <c r="AS457" s="58">
        <v>0</v>
      </c>
      <c r="AT457" s="60">
        <v>7129.2</v>
      </c>
      <c r="AU457" s="60">
        <v>17922.060000000001</v>
      </c>
      <c r="AV457" s="60">
        <v>160.94</v>
      </c>
      <c r="AW457" s="60">
        <v>17922.060000000001</v>
      </c>
      <c r="AX457" s="60">
        <v>0</v>
      </c>
      <c r="AY457" s="60">
        <v>0</v>
      </c>
      <c r="AZ457" s="60">
        <v>0</v>
      </c>
      <c r="BA457" s="60">
        <v>0</v>
      </c>
      <c r="BB457" s="60">
        <v>0</v>
      </c>
      <c r="BC457" s="60">
        <v>0</v>
      </c>
      <c r="BD457" s="60">
        <v>0</v>
      </c>
      <c r="BE457" s="60">
        <v>0</v>
      </c>
      <c r="BF457" s="60">
        <v>0</v>
      </c>
      <c r="BG457" s="60">
        <v>0</v>
      </c>
      <c r="BH457" s="60">
        <v>0</v>
      </c>
      <c r="BI457" s="60">
        <v>17922.060000000001</v>
      </c>
      <c r="BJ457" s="61">
        <v>87</v>
      </c>
      <c r="BK457" s="2" t="s">
        <v>817</v>
      </c>
    </row>
    <row r="458" spans="1:63" s="1" customFormat="1" ht="15" x14ac:dyDescent="0.25">
      <c r="A458" s="56" t="s">
        <v>127</v>
      </c>
      <c r="B458" s="56" t="s">
        <v>104</v>
      </c>
      <c r="C458" s="56" t="s">
        <v>128</v>
      </c>
      <c r="D458"/>
      <c r="E458"/>
      <c r="F458"/>
      <c r="G458" s="56" t="s">
        <v>129</v>
      </c>
      <c r="H458" s="56" t="s">
        <v>130</v>
      </c>
      <c r="I458" s="56" t="s">
        <v>757</v>
      </c>
      <c r="J458"/>
      <c r="K458" s="56" t="s">
        <v>70</v>
      </c>
      <c r="L458" s="56" t="s">
        <v>131</v>
      </c>
      <c r="M458"/>
      <c r="N458"/>
      <c r="O458" s="56" t="s">
        <v>132</v>
      </c>
      <c r="P458"/>
      <c r="Q458" s="56" t="s">
        <v>758</v>
      </c>
      <c r="R458"/>
      <c r="S458"/>
      <c r="T458" s="56" t="s">
        <v>2794</v>
      </c>
      <c r="U458" s="56" t="s">
        <v>2803</v>
      </c>
      <c r="V458" s="56" t="s">
        <v>2805</v>
      </c>
      <c r="W458" s="58">
        <v>23392</v>
      </c>
      <c r="X458" s="59" t="s">
        <v>2806</v>
      </c>
      <c r="Y458" s="56" t="s">
        <v>2807</v>
      </c>
      <c r="Z458" s="56" t="s">
        <v>2808</v>
      </c>
      <c r="AA458" s="56" t="s">
        <v>160</v>
      </c>
      <c r="AB458" s="56" t="s">
        <v>804</v>
      </c>
      <c r="AC458" s="56" t="s">
        <v>186</v>
      </c>
      <c r="AD458"/>
      <c r="AE458" s="56" t="s">
        <v>2809</v>
      </c>
      <c r="AF458" s="56" t="s">
        <v>2810</v>
      </c>
      <c r="AG458" s="56" t="s">
        <v>1132</v>
      </c>
      <c r="AH458" s="56" t="s">
        <v>2811</v>
      </c>
      <c r="AI458" s="56" t="s">
        <v>81</v>
      </c>
      <c r="AJ458" s="56" t="s">
        <v>79</v>
      </c>
      <c r="AK458" s="56" t="s">
        <v>109</v>
      </c>
      <c r="AL458" s="56" t="s">
        <v>110</v>
      </c>
      <c r="AM458"/>
      <c r="AN458" s="56" t="s">
        <v>75</v>
      </c>
      <c r="AO458" s="56" t="s">
        <v>2</v>
      </c>
      <c r="AP458" s="60">
        <v>54.47</v>
      </c>
      <c r="AQ458" s="60">
        <v>0</v>
      </c>
      <c r="AR458" s="58">
        <v>1</v>
      </c>
      <c r="AS458" s="58">
        <v>0</v>
      </c>
      <c r="AT458" s="60">
        <v>7129.2</v>
      </c>
      <c r="AU458" s="60">
        <v>17922.060000000001</v>
      </c>
      <c r="AV458" s="60">
        <v>39</v>
      </c>
      <c r="AW458" s="60">
        <v>17922.060000000001</v>
      </c>
      <c r="AX458" s="60">
        <v>0</v>
      </c>
      <c r="AY458" s="60">
        <v>0</v>
      </c>
      <c r="AZ458" s="60">
        <v>0</v>
      </c>
      <c r="BA458" s="60">
        <v>0</v>
      </c>
      <c r="BB458" s="60">
        <v>0</v>
      </c>
      <c r="BC458" s="60">
        <v>0</v>
      </c>
      <c r="BD458" s="60">
        <v>0</v>
      </c>
      <c r="BE458" s="60">
        <v>0</v>
      </c>
      <c r="BF458" s="60">
        <v>0</v>
      </c>
      <c r="BG458" s="60">
        <v>0</v>
      </c>
      <c r="BH458" s="60">
        <v>0</v>
      </c>
      <c r="BI458" s="60">
        <v>17922.060000000001</v>
      </c>
      <c r="BJ458" s="61">
        <v>87</v>
      </c>
      <c r="BK458" s="2" t="s">
        <v>817</v>
      </c>
    </row>
    <row r="459" spans="1:63" s="1" customFormat="1" ht="23.25" x14ac:dyDescent="0.25">
      <c r="A459" s="56" t="s">
        <v>127</v>
      </c>
      <c r="B459" s="56" t="s">
        <v>104</v>
      </c>
      <c r="C459" s="56" t="s">
        <v>128</v>
      </c>
      <c r="D459"/>
      <c r="E459"/>
      <c r="F459"/>
      <c r="G459" s="56" t="s">
        <v>129</v>
      </c>
      <c r="H459" s="56" t="s">
        <v>130</v>
      </c>
      <c r="I459" s="56" t="s">
        <v>757</v>
      </c>
      <c r="J459"/>
      <c r="K459" s="56" t="s">
        <v>70</v>
      </c>
      <c r="L459" s="56" t="s">
        <v>131</v>
      </c>
      <c r="M459"/>
      <c r="N459"/>
      <c r="O459" s="56" t="s">
        <v>132</v>
      </c>
      <c r="P459"/>
      <c r="Q459" s="56" t="s">
        <v>758</v>
      </c>
      <c r="R459"/>
      <c r="S459"/>
      <c r="T459" s="56" t="s">
        <v>2794</v>
      </c>
      <c r="U459" s="56" t="s">
        <v>2794</v>
      </c>
      <c r="V459" s="56" t="s">
        <v>2812</v>
      </c>
      <c r="W459" s="58">
        <v>24692</v>
      </c>
      <c r="X459" s="59" t="s">
        <v>2813</v>
      </c>
      <c r="Y459" s="56" t="s">
        <v>2814</v>
      </c>
      <c r="Z459" s="56" t="s">
        <v>2815</v>
      </c>
      <c r="AA459" s="56" t="s">
        <v>782</v>
      </c>
      <c r="AB459" s="56" t="s">
        <v>834</v>
      </c>
      <c r="AC459" s="56" t="s">
        <v>835</v>
      </c>
      <c r="AD459"/>
      <c r="AE459" s="56" t="s">
        <v>2816</v>
      </c>
      <c r="AF459" s="56" t="s">
        <v>96</v>
      </c>
      <c r="AG459"/>
      <c r="AH459" s="56" t="s">
        <v>2817</v>
      </c>
      <c r="AI459" s="56" t="s">
        <v>74</v>
      </c>
      <c r="AJ459" s="56" t="s">
        <v>836</v>
      </c>
      <c r="AK459" s="56" t="s">
        <v>2818</v>
      </c>
      <c r="AL459" s="56" t="s">
        <v>2818</v>
      </c>
      <c r="AM459"/>
      <c r="AN459" s="56" t="s">
        <v>75</v>
      </c>
      <c r="AO459" s="56" t="s">
        <v>2</v>
      </c>
      <c r="AP459" s="60">
        <v>428.11</v>
      </c>
      <c r="AQ459" s="60">
        <v>0</v>
      </c>
      <c r="AR459" s="58">
        <v>1</v>
      </c>
      <c r="AS459" s="58">
        <v>0</v>
      </c>
      <c r="AT459" s="60">
        <v>7129.2</v>
      </c>
      <c r="AU459" s="60">
        <v>17922.060000000001</v>
      </c>
      <c r="AV459" s="60">
        <v>306.45999999999998</v>
      </c>
      <c r="AW459" s="60">
        <v>17922.060000000001</v>
      </c>
      <c r="AX459" s="60">
        <v>0</v>
      </c>
      <c r="AY459" s="60">
        <v>0</v>
      </c>
      <c r="AZ459" s="60">
        <v>0</v>
      </c>
      <c r="BA459" s="60">
        <v>0</v>
      </c>
      <c r="BB459" s="60">
        <v>0</v>
      </c>
      <c r="BC459" s="60">
        <v>0</v>
      </c>
      <c r="BD459" s="60">
        <v>0</v>
      </c>
      <c r="BE459" s="60">
        <v>0</v>
      </c>
      <c r="BF459" s="60">
        <v>0</v>
      </c>
      <c r="BG459" s="60">
        <v>0</v>
      </c>
      <c r="BH459" s="60">
        <v>0</v>
      </c>
      <c r="BI459" s="60">
        <v>17922.060000000001</v>
      </c>
      <c r="BJ459" s="61">
        <v>87</v>
      </c>
      <c r="BK459" s="2" t="s">
        <v>817</v>
      </c>
    </row>
    <row r="460" spans="1:63" s="1" customFormat="1" ht="15" x14ac:dyDescent="0.25">
      <c r="A460" s="56" t="s">
        <v>127</v>
      </c>
      <c r="B460" s="56" t="s">
        <v>104</v>
      </c>
      <c r="C460" s="56" t="s">
        <v>128</v>
      </c>
      <c r="D460"/>
      <c r="E460"/>
      <c r="F460"/>
      <c r="G460" s="56" t="s">
        <v>129</v>
      </c>
      <c r="H460" s="56" t="s">
        <v>130</v>
      </c>
      <c r="I460" s="56" t="s">
        <v>757</v>
      </c>
      <c r="J460"/>
      <c r="K460" s="56" t="s">
        <v>70</v>
      </c>
      <c r="L460" s="56" t="s">
        <v>131</v>
      </c>
      <c r="M460"/>
      <c r="N460"/>
      <c r="O460" s="56" t="s">
        <v>132</v>
      </c>
      <c r="P460"/>
      <c r="Q460" s="56" t="s">
        <v>759</v>
      </c>
      <c r="R460"/>
      <c r="S460"/>
      <c r="T460" s="56" t="s">
        <v>2794</v>
      </c>
      <c r="U460" s="56" t="s">
        <v>2794</v>
      </c>
      <c r="V460" s="56" t="s">
        <v>2819</v>
      </c>
      <c r="W460" s="58">
        <v>25144</v>
      </c>
      <c r="X460" s="59" t="s">
        <v>2820</v>
      </c>
      <c r="Y460" s="56" t="s">
        <v>1100</v>
      </c>
      <c r="Z460" s="56" t="s">
        <v>1101</v>
      </c>
      <c r="AA460" s="56" t="s">
        <v>76</v>
      </c>
      <c r="AB460" s="56" t="s">
        <v>102</v>
      </c>
      <c r="AC460" s="56" t="s">
        <v>103</v>
      </c>
      <c r="AD460"/>
      <c r="AE460" s="56" t="s">
        <v>1102</v>
      </c>
      <c r="AF460" s="56" t="s">
        <v>1103</v>
      </c>
      <c r="AG460" s="56" t="s">
        <v>73</v>
      </c>
      <c r="AH460" s="56" t="s">
        <v>1104</v>
      </c>
      <c r="AI460" s="56" t="s">
        <v>74</v>
      </c>
      <c r="AJ460" s="56" t="s">
        <v>79</v>
      </c>
      <c r="AK460" s="56" t="s">
        <v>1105</v>
      </c>
      <c r="AL460" s="56" t="s">
        <v>1105</v>
      </c>
      <c r="AM460"/>
      <c r="AN460" s="56" t="s">
        <v>75</v>
      </c>
      <c r="AO460" s="56" t="s">
        <v>3</v>
      </c>
      <c r="AP460" s="60">
        <v>44.08</v>
      </c>
      <c r="AQ460" s="60">
        <v>0</v>
      </c>
      <c r="AR460" s="58">
        <v>1</v>
      </c>
      <c r="AS460" s="58">
        <v>0</v>
      </c>
      <c r="AT460" s="60">
        <v>7129.2</v>
      </c>
      <c r="AU460" s="60">
        <v>17922.060000000001</v>
      </c>
      <c r="AV460" s="60">
        <v>44.08</v>
      </c>
      <c r="AW460" s="60">
        <v>17922.060000000001</v>
      </c>
      <c r="AX460" s="60">
        <v>0</v>
      </c>
      <c r="AY460" s="60">
        <v>0</v>
      </c>
      <c r="AZ460" s="60">
        <v>0</v>
      </c>
      <c r="BA460" s="60">
        <v>0</v>
      </c>
      <c r="BB460" s="60">
        <v>0</v>
      </c>
      <c r="BC460" s="60">
        <v>0</v>
      </c>
      <c r="BD460" s="60">
        <v>0</v>
      </c>
      <c r="BE460" s="60">
        <v>0</v>
      </c>
      <c r="BF460" s="60">
        <v>0</v>
      </c>
      <c r="BG460" s="60">
        <v>0</v>
      </c>
      <c r="BH460" s="60">
        <v>0</v>
      </c>
      <c r="BI460" s="60">
        <v>17922.060000000001</v>
      </c>
      <c r="BJ460" s="61">
        <v>87</v>
      </c>
      <c r="BK460" s="2" t="s">
        <v>817</v>
      </c>
    </row>
    <row r="461" spans="1:63" s="1" customFormat="1" ht="15" x14ac:dyDescent="0.25">
      <c r="A461" s="56" t="s">
        <v>127</v>
      </c>
      <c r="B461" s="56" t="s">
        <v>104</v>
      </c>
      <c r="C461" s="56" t="s">
        <v>128</v>
      </c>
      <c r="D461"/>
      <c r="E461"/>
      <c r="F461"/>
      <c r="G461" s="56" t="s">
        <v>129</v>
      </c>
      <c r="H461" s="56" t="s">
        <v>130</v>
      </c>
      <c r="I461" s="56" t="s">
        <v>757</v>
      </c>
      <c r="J461"/>
      <c r="K461" s="56" t="s">
        <v>70</v>
      </c>
      <c r="L461" s="56" t="s">
        <v>131</v>
      </c>
      <c r="M461"/>
      <c r="N461"/>
      <c r="O461" s="56" t="s">
        <v>132</v>
      </c>
      <c r="P461"/>
      <c r="Q461" s="56" t="s">
        <v>759</v>
      </c>
      <c r="R461"/>
      <c r="S461"/>
      <c r="T461" s="56" t="s">
        <v>2794</v>
      </c>
      <c r="U461" s="56" t="s">
        <v>2786</v>
      </c>
      <c r="V461" s="56" t="s">
        <v>2821</v>
      </c>
      <c r="W461" s="58">
        <v>26706</v>
      </c>
      <c r="X461" s="59" t="s">
        <v>2822</v>
      </c>
      <c r="Y461" s="56" t="s">
        <v>1629</v>
      </c>
      <c r="Z461" s="56" t="s">
        <v>1630</v>
      </c>
      <c r="AA461" s="56" t="s">
        <v>76</v>
      </c>
      <c r="AB461" s="56" t="s">
        <v>102</v>
      </c>
      <c r="AC461" s="56" t="s">
        <v>103</v>
      </c>
      <c r="AD461"/>
      <c r="AE461" s="56" t="s">
        <v>1631</v>
      </c>
      <c r="AF461" s="56" t="s">
        <v>1632</v>
      </c>
      <c r="AG461" s="56" t="s">
        <v>73</v>
      </c>
      <c r="AH461" s="56" t="s">
        <v>1633</v>
      </c>
      <c r="AI461" s="56" t="s">
        <v>74</v>
      </c>
      <c r="AJ461" s="56" t="s">
        <v>79</v>
      </c>
      <c r="AK461" s="56" t="s">
        <v>1634</v>
      </c>
      <c r="AL461" s="56" t="s">
        <v>1634</v>
      </c>
      <c r="AM461"/>
      <c r="AN461" s="56" t="s">
        <v>75</v>
      </c>
      <c r="AO461" s="56" t="s">
        <v>3</v>
      </c>
      <c r="AP461" s="60">
        <v>493.51</v>
      </c>
      <c r="AQ461" s="60">
        <v>0</v>
      </c>
      <c r="AR461" s="58">
        <v>1</v>
      </c>
      <c r="AS461" s="58">
        <v>0</v>
      </c>
      <c r="AT461" s="60">
        <v>7129.2</v>
      </c>
      <c r="AU461" s="60">
        <v>17922.060000000001</v>
      </c>
      <c r="AV461" s="60">
        <v>493.51</v>
      </c>
      <c r="AW461" s="60">
        <v>17922.060000000001</v>
      </c>
      <c r="AX461" s="60">
        <v>0</v>
      </c>
      <c r="AY461" s="60">
        <v>0</v>
      </c>
      <c r="AZ461" s="60">
        <v>0</v>
      </c>
      <c r="BA461" s="60">
        <v>0</v>
      </c>
      <c r="BB461" s="60">
        <v>0</v>
      </c>
      <c r="BC461" s="60">
        <v>0</v>
      </c>
      <c r="BD461" s="60">
        <v>0</v>
      </c>
      <c r="BE461" s="60">
        <v>0</v>
      </c>
      <c r="BF461" s="60">
        <v>0</v>
      </c>
      <c r="BG461" s="60">
        <v>0</v>
      </c>
      <c r="BH461" s="60">
        <v>0</v>
      </c>
      <c r="BI461" s="60">
        <v>17922.060000000001</v>
      </c>
      <c r="BJ461" s="61">
        <v>87</v>
      </c>
      <c r="BK461" s="2" t="s">
        <v>817</v>
      </c>
    </row>
    <row r="462" spans="1:63" s="1" customFormat="1" ht="15" x14ac:dyDescent="0.25">
      <c r="A462" s="56" t="s">
        <v>127</v>
      </c>
      <c r="B462" s="56" t="s">
        <v>104</v>
      </c>
      <c r="C462" s="56" t="s">
        <v>128</v>
      </c>
      <c r="D462"/>
      <c r="E462"/>
      <c r="F462"/>
      <c r="G462" s="56" t="s">
        <v>129</v>
      </c>
      <c r="H462" s="56" t="s">
        <v>130</v>
      </c>
      <c r="I462" s="56" t="s">
        <v>757</v>
      </c>
      <c r="J462"/>
      <c r="K462" s="56" t="s">
        <v>70</v>
      </c>
      <c r="L462" s="56" t="s">
        <v>131</v>
      </c>
      <c r="M462"/>
      <c r="N462"/>
      <c r="O462" s="56" t="s">
        <v>132</v>
      </c>
      <c r="P462"/>
      <c r="Q462" s="56" t="s">
        <v>758</v>
      </c>
      <c r="R462"/>
      <c r="S462"/>
      <c r="T462" s="56" t="s">
        <v>2823</v>
      </c>
      <c r="U462" s="56" t="s">
        <v>2794</v>
      </c>
      <c r="V462" s="56" t="s">
        <v>2824</v>
      </c>
      <c r="W462" s="58">
        <v>22386</v>
      </c>
      <c r="X462" s="59" t="s">
        <v>2825</v>
      </c>
      <c r="Y462" s="56" t="s">
        <v>1570</v>
      </c>
      <c r="Z462" s="56" t="s">
        <v>2353</v>
      </c>
      <c r="AA462" s="56" t="s">
        <v>119</v>
      </c>
      <c r="AB462" s="56" t="s">
        <v>1150</v>
      </c>
      <c r="AC462" s="56" t="s">
        <v>200</v>
      </c>
      <c r="AD462"/>
      <c r="AE462" s="56" t="s">
        <v>1151</v>
      </c>
      <c r="AF462" s="56" t="s">
        <v>1152</v>
      </c>
      <c r="AG462" s="56" t="s">
        <v>123</v>
      </c>
      <c r="AH462" s="56" t="s">
        <v>1153</v>
      </c>
      <c r="AI462" s="56" t="s">
        <v>81</v>
      </c>
      <c r="AJ462" s="56" t="s">
        <v>177</v>
      </c>
      <c r="AK462" s="56" t="s">
        <v>1154</v>
      </c>
      <c r="AL462" s="56" t="s">
        <v>1154</v>
      </c>
      <c r="AM462"/>
      <c r="AN462" s="56" t="s">
        <v>75</v>
      </c>
      <c r="AO462" s="56" t="s">
        <v>2</v>
      </c>
      <c r="AP462" s="60">
        <v>8.14</v>
      </c>
      <c r="AQ462" s="60">
        <v>0</v>
      </c>
      <c r="AR462" s="58">
        <v>1</v>
      </c>
      <c r="AS462" s="58">
        <v>0</v>
      </c>
      <c r="AT462" s="60">
        <v>7129.2</v>
      </c>
      <c r="AU462" s="60">
        <v>17922.060000000001</v>
      </c>
      <c r="AV462" s="60">
        <v>5.9</v>
      </c>
      <c r="AW462" s="60">
        <v>17922.060000000001</v>
      </c>
      <c r="AX462" s="60">
        <v>0</v>
      </c>
      <c r="AY462" s="60">
        <v>0</v>
      </c>
      <c r="AZ462" s="60">
        <v>0</v>
      </c>
      <c r="BA462" s="60">
        <v>0</v>
      </c>
      <c r="BB462" s="60">
        <v>0</v>
      </c>
      <c r="BC462" s="60">
        <v>0</v>
      </c>
      <c r="BD462" s="60">
        <v>0</v>
      </c>
      <c r="BE462" s="60">
        <v>0</v>
      </c>
      <c r="BF462" s="60">
        <v>0</v>
      </c>
      <c r="BG462" s="60">
        <v>0</v>
      </c>
      <c r="BH462" s="60">
        <v>0</v>
      </c>
      <c r="BI462" s="60">
        <v>17922.060000000001</v>
      </c>
      <c r="BJ462" s="61">
        <v>87</v>
      </c>
      <c r="BK462" s="2" t="s">
        <v>817</v>
      </c>
    </row>
    <row r="463" spans="1:63" s="1" customFormat="1" ht="15" x14ac:dyDescent="0.25">
      <c r="A463" s="56" t="s">
        <v>127</v>
      </c>
      <c r="B463" s="56" t="s">
        <v>104</v>
      </c>
      <c r="C463" s="56" t="s">
        <v>128</v>
      </c>
      <c r="D463"/>
      <c r="E463"/>
      <c r="F463"/>
      <c r="G463" s="56" t="s">
        <v>129</v>
      </c>
      <c r="H463" s="56" t="s">
        <v>130</v>
      </c>
      <c r="I463" s="56" t="s">
        <v>757</v>
      </c>
      <c r="J463"/>
      <c r="K463" s="56" t="s">
        <v>70</v>
      </c>
      <c r="L463" s="56" t="s">
        <v>131</v>
      </c>
      <c r="M463"/>
      <c r="N463"/>
      <c r="O463" s="56" t="s">
        <v>132</v>
      </c>
      <c r="P463"/>
      <c r="Q463" s="56" t="s">
        <v>758</v>
      </c>
      <c r="R463"/>
      <c r="S463"/>
      <c r="T463" s="56" t="s">
        <v>2823</v>
      </c>
      <c r="U463" s="56" t="s">
        <v>2794</v>
      </c>
      <c r="V463" s="56" t="s">
        <v>2826</v>
      </c>
      <c r="W463" s="58">
        <v>22387</v>
      </c>
      <c r="X463" s="59" t="s">
        <v>2827</v>
      </c>
      <c r="Y463" s="56" t="s">
        <v>1570</v>
      </c>
      <c r="Z463" s="56" t="s">
        <v>2353</v>
      </c>
      <c r="AA463" s="56" t="s">
        <v>119</v>
      </c>
      <c r="AB463" s="56" t="s">
        <v>1150</v>
      </c>
      <c r="AC463" s="56" t="s">
        <v>200</v>
      </c>
      <c r="AD463"/>
      <c r="AE463" s="56" t="s">
        <v>1151</v>
      </c>
      <c r="AF463" s="56" t="s">
        <v>1152</v>
      </c>
      <c r="AG463" s="56" t="s">
        <v>123</v>
      </c>
      <c r="AH463" s="56" t="s">
        <v>1153</v>
      </c>
      <c r="AI463" s="56" t="s">
        <v>81</v>
      </c>
      <c r="AJ463" s="56" t="s">
        <v>177</v>
      </c>
      <c r="AK463" s="56" t="s">
        <v>1154</v>
      </c>
      <c r="AL463" s="56" t="s">
        <v>1154</v>
      </c>
      <c r="AM463"/>
      <c r="AN463" s="56" t="s">
        <v>75</v>
      </c>
      <c r="AO463" s="56" t="s">
        <v>2</v>
      </c>
      <c r="AP463" s="60">
        <v>8.14</v>
      </c>
      <c r="AQ463" s="60">
        <v>0</v>
      </c>
      <c r="AR463" s="58">
        <v>1</v>
      </c>
      <c r="AS463" s="58">
        <v>0</v>
      </c>
      <c r="AT463" s="60">
        <v>7129.2</v>
      </c>
      <c r="AU463" s="60">
        <v>17922.060000000001</v>
      </c>
      <c r="AV463" s="60">
        <v>5.9</v>
      </c>
      <c r="AW463" s="60">
        <v>17922.060000000001</v>
      </c>
      <c r="AX463" s="60">
        <v>0</v>
      </c>
      <c r="AY463" s="60">
        <v>0</v>
      </c>
      <c r="AZ463" s="60">
        <v>0</v>
      </c>
      <c r="BA463" s="60">
        <v>0</v>
      </c>
      <c r="BB463" s="60">
        <v>0</v>
      </c>
      <c r="BC463" s="60">
        <v>0</v>
      </c>
      <c r="BD463" s="60">
        <v>0</v>
      </c>
      <c r="BE463" s="60">
        <v>0</v>
      </c>
      <c r="BF463" s="60">
        <v>0</v>
      </c>
      <c r="BG463" s="60">
        <v>0</v>
      </c>
      <c r="BH463" s="60">
        <v>0</v>
      </c>
      <c r="BI463" s="60">
        <v>17922.060000000001</v>
      </c>
      <c r="BJ463" s="61">
        <v>87</v>
      </c>
      <c r="BK463" s="2" t="s">
        <v>817</v>
      </c>
    </row>
    <row r="464" spans="1:63" s="1" customFormat="1" ht="15" x14ac:dyDescent="0.25">
      <c r="A464" s="56" t="s">
        <v>127</v>
      </c>
      <c r="B464" s="56" t="s">
        <v>104</v>
      </c>
      <c r="C464" s="56" t="s">
        <v>128</v>
      </c>
      <c r="D464"/>
      <c r="E464"/>
      <c r="F464"/>
      <c r="G464" s="56" t="s">
        <v>129</v>
      </c>
      <c r="H464" s="56" t="s">
        <v>130</v>
      </c>
      <c r="I464" s="56" t="s">
        <v>757</v>
      </c>
      <c r="J464"/>
      <c r="K464" s="56" t="s">
        <v>70</v>
      </c>
      <c r="L464" s="56" t="s">
        <v>131</v>
      </c>
      <c r="M464"/>
      <c r="N464"/>
      <c r="O464" s="56" t="s">
        <v>132</v>
      </c>
      <c r="P464"/>
      <c r="Q464" s="56" t="s">
        <v>758</v>
      </c>
      <c r="R464"/>
      <c r="S464"/>
      <c r="T464" s="56" t="s">
        <v>2823</v>
      </c>
      <c r="U464" s="56" t="s">
        <v>2794</v>
      </c>
      <c r="V464" s="56" t="s">
        <v>2828</v>
      </c>
      <c r="W464" s="58">
        <v>22391</v>
      </c>
      <c r="X464" s="59" t="s">
        <v>2829</v>
      </c>
      <c r="Y464" s="56" t="s">
        <v>1570</v>
      </c>
      <c r="Z464" s="56" t="s">
        <v>2353</v>
      </c>
      <c r="AA464" s="56" t="s">
        <v>119</v>
      </c>
      <c r="AB464" s="56" t="s">
        <v>1150</v>
      </c>
      <c r="AC464" s="56" t="s">
        <v>200</v>
      </c>
      <c r="AD464"/>
      <c r="AE464" s="56" t="s">
        <v>1151</v>
      </c>
      <c r="AF464" s="56" t="s">
        <v>1152</v>
      </c>
      <c r="AG464" s="56" t="s">
        <v>123</v>
      </c>
      <c r="AH464" s="56" t="s">
        <v>1153</v>
      </c>
      <c r="AI464" s="56" t="s">
        <v>81</v>
      </c>
      <c r="AJ464" s="56" t="s">
        <v>177</v>
      </c>
      <c r="AK464" s="56" t="s">
        <v>1154</v>
      </c>
      <c r="AL464" s="56" t="s">
        <v>1154</v>
      </c>
      <c r="AM464"/>
      <c r="AN464" s="56" t="s">
        <v>75</v>
      </c>
      <c r="AO464" s="56" t="s">
        <v>2</v>
      </c>
      <c r="AP464" s="60">
        <v>24.93</v>
      </c>
      <c r="AQ464" s="60">
        <v>0</v>
      </c>
      <c r="AR464" s="58">
        <v>1</v>
      </c>
      <c r="AS464" s="58">
        <v>0</v>
      </c>
      <c r="AT464" s="60">
        <v>7129.2</v>
      </c>
      <c r="AU464" s="60">
        <v>17922.060000000001</v>
      </c>
      <c r="AV464" s="60">
        <v>18.05</v>
      </c>
      <c r="AW464" s="60">
        <v>17922.060000000001</v>
      </c>
      <c r="AX464" s="60">
        <v>0</v>
      </c>
      <c r="AY464" s="60">
        <v>0</v>
      </c>
      <c r="AZ464" s="60">
        <v>0</v>
      </c>
      <c r="BA464" s="60">
        <v>0</v>
      </c>
      <c r="BB464" s="60">
        <v>0</v>
      </c>
      <c r="BC464" s="60">
        <v>0</v>
      </c>
      <c r="BD464" s="60">
        <v>0</v>
      </c>
      <c r="BE464" s="60">
        <v>0</v>
      </c>
      <c r="BF464" s="60">
        <v>0</v>
      </c>
      <c r="BG464" s="60">
        <v>0</v>
      </c>
      <c r="BH464" s="60">
        <v>0</v>
      </c>
      <c r="BI464" s="60">
        <v>17922.060000000001</v>
      </c>
      <c r="BJ464" s="61">
        <v>87</v>
      </c>
      <c r="BK464" s="2" t="s">
        <v>817</v>
      </c>
    </row>
    <row r="465" spans="1:63" s="1" customFormat="1" ht="15" x14ac:dyDescent="0.25">
      <c r="A465" s="56" t="s">
        <v>127</v>
      </c>
      <c r="B465" s="56" t="s">
        <v>104</v>
      </c>
      <c r="C465" s="56" t="s">
        <v>128</v>
      </c>
      <c r="D465"/>
      <c r="E465"/>
      <c r="F465"/>
      <c r="G465" s="56" t="s">
        <v>129</v>
      </c>
      <c r="H465" s="56" t="s">
        <v>130</v>
      </c>
      <c r="I465" s="56" t="s">
        <v>757</v>
      </c>
      <c r="J465"/>
      <c r="K465" s="56" t="s">
        <v>70</v>
      </c>
      <c r="L465" s="56" t="s">
        <v>131</v>
      </c>
      <c r="M465"/>
      <c r="N465"/>
      <c r="O465" s="56" t="s">
        <v>132</v>
      </c>
      <c r="P465"/>
      <c r="Q465" s="56" t="s">
        <v>758</v>
      </c>
      <c r="R465"/>
      <c r="S465"/>
      <c r="T465" s="56" t="s">
        <v>2823</v>
      </c>
      <c r="U465" s="56" t="s">
        <v>2794</v>
      </c>
      <c r="V465" s="56" t="s">
        <v>2830</v>
      </c>
      <c r="W465" s="58">
        <v>22392</v>
      </c>
      <c r="X465" s="59" t="s">
        <v>2831</v>
      </c>
      <c r="Y465" s="56" t="s">
        <v>1570</v>
      </c>
      <c r="Z465" s="56" t="s">
        <v>2353</v>
      </c>
      <c r="AA465" s="56" t="s">
        <v>119</v>
      </c>
      <c r="AB465" s="56" t="s">
        <v>1150</v>
      </c>
      <c r="AC465" s="56" t="s">
        <v>200</v>
      </c>
      <c r="AD465"/>
      <c r="AE465" s="56" t="s">
        <v>1151</v>
      </c>
      <c r="AF465" s="56" t="s">
        <v>1152</v>
      </c>
      <c r="AG465" s="56" t="s">
        <v>123</v>
      </c>
      <c r="AH465" s="56" t="s">
        <v>1153</v>
      </c>
      <c r="AI465" s="56" t="s">
        <v>81</v>
      </c>
      <c r="AJ465" s="56" t="s">
        <v>177</v>
      </c>
      <c r="AK465" s="56" t="s">
        <v>1154</v>
      </c>
      <c r="AL465" s="56" t="s">
        <v>1154</v>
      </c>
      <c r="AM465"/>
      <c r="AN465" s="56" t="s">
        <v>75</v>
      </c>
      <c r="AO465" s="56" t="s">
        <v>2</v>
      </c>
      <c r="AP465" s="60">
        <v>78.05</v>
      </c>
      <c r="AQ465" s="60">
        <v>0</v>
      </c>
      <c r="AR465" s="58">
        <v>1</v>
      </c>
      <c r="AS465" s="58">
        <v>0</v>
      </c>
      <c r="AT465" s="60">
        <v>7129.2</v>
      </c>
      <c r="AU465" s="60">
        <v>17922.060000000001</v>
      </c>
      <c r="AV465" s="60">
        <v>56.5</v>
      </c>
      <c r="AW465" s="60">
        <v>17922.060000000001</v>
      </c>
      <c r="AX465" s="60">
        <v>0</v>
      </c>
      <c r="AY465" s="60">
        <v>0</v>
      </c>
      <c r="AZ465" s="60">
        <v>0</v>
      </c>
      <c r="BA465" s="60">
        <v>0</v>
      </c>
      <c r="BB465" s="60">
        <v>0</v>
      </c>
      <c r="BC465" s="60">
        <v>0</v>
      </c>
      <c r="BD465" s="60">
        <v>0</v>
      </c>
      <c r="BE465" s="60">
        <v>0</v>
      </c>
      <c r="BF465" s="60">
        <v>0</v>
      </c>
      <c r="BG465" s="60">
        <v>0</v>
      </c>
      <c r="BH465" s="60">
        <v>0</v>
      </c>
      <c r="BI465" s="60">
        <v>17922.060000000001</v>
      </c>
      <c r="BJ465" s="61">
        <v>87</v>
      </c>
      <c r="BK465" s="2" t="s">
        <v>817</v>
      </c>
    </row>
    <row r="466" spans="1:63" s="1" customFormat="1" ht="15" x14ac:dyDescent="0.25">
      <c r="A466" s="56" t="s">
        <v>127</v>
      </c>
      <c r="B466" s="56" t="s">
        <v>104</v>
      </c>
      <c r="C466" s="56" t="s">
        <v>128</v>
      </c>
      <c r="D466"/>
      <c r="E466"/>
      <c r="F466"/>
      <c r="G466" s="56" t="s">
        <v>129</v>
      </c>
      <c r="H466" s="56" t="s">
        <v>130</v>
      </c>
      <c r="I466" s="56" t="s">
        <v>757</v>
      </c>
      <c r="J466"/>
      <c r="K466" s="56" t="s">
        <v>70</v>
      </c>
      <c r="L466" s="56" t="s">
        <v>131</v>
      </c>
      <c r="M466"/>
      <c r="N466"/>
      <c r="O466" s="56" t="s">
        <v>132</v>
      </c>
      <c r="P466"/>
      <c r="Q466" s="56" t="s">
        <v>759</v>
      </c>
      <c r="R466"/>
      <c r="S466"/>
      <c r="T466" s="56" t="s">
        <v>2823</v>
      </c>
      <c r="U466" s="56" t="s">
        <v>2794</v>
      </c>
      <c r="V466" s="56" t="s">
        <v>2832</v>
      </c>
      <c r="W466" s="58">
        <v>26184</v>
      </c>
      <c r="X466" s="59" t="s">
        <v>2833</v>
      </c>
      <c r="Y466" s="56" t="s">
        <v>837</v>
      </c>
      <c r="Z466" s="56" t="s">
        <v>838</v>
      </c>
      <c r="AA466" s="56" t="s">
        <v>76</v>
      </c>
      <c r="AB466" s="56" t="s">
        <v>77</v>
      </c>
      <c r="AC466" s="56" t="s">
        <v>78</v>
      </c>
      <c r="AD466"/>
      <c r="AE466" s="56" t="s">
        <v>171</v>
      </c>
      <c r="AF466" s="56" t="s">
        <v>96</v>
      </c>
      <c r="AG466" s="56" t="s">
        <v>73</v>
      </c>
      <c r="AH466" s="56" t="s">
        <v>172</v>
      </c>
      <c r="AI466" s="56" t="s">
        <v>74</v>
      </c>
      <c r="AJ466" s="56" t="s">
        <v>79</v>
      </c>
      <c r="AK466" s="56" t="s">
        <v>170</v>
      </c>
      <c r="AL466" s="56" t="s">
        <v>170</v>
      </c>
      <c r="AM466"/>
      <c r="AN466" s="56" t="s">
        <v>75</v>
      </c>
      <c r="AO466" s="56" t="s">
        <v>3</v>
      </c>
      <c r="AP466" s="60">
        <v>62.9</v>
      </c>
      <c r="AQ466" s="60">
        <v>0</v>
      </c>
      <c r="AR466" s="58">
        <v>1</v>
      </c>
      <c r="AS466" s="58">
        <v>0</v>
      </c>
      <c r="AT466" s="60">
        <v>7129.2</v>
      </c>
      <c r="AU466" s="60">
        <v>17922.060000000001</v>
      </c>
      <c r="AV466" s="60">
        <v>62.9</v>
      </c>
      <c r="AW466" s="60">
        <v>17922.060000000001</v>
      </c>
      <c r="AX466" s="60">
        <v>0</v>
      </c>
      <c r="AY466" s="60">
        <v>0</v>
      </c>
      <c r="AZ466" s="60">
        <v>0</v>
      </c>
      <c r="BA466" s="60">
        <v>0</v>
      </c>
      <c r="BB466" s="60">
        <v>0</v>
      </c>
      <c r="BC466" s="60">
        <v>0</v>
      </c>
      <c r="BD466" s="60">
        <v>0</v>
      </c>
      <c r="BE466" s="60">
        <v>0</v>
      </c>
      <c r="BF466" s="60">
        <v>0</v>
      </c>
      <c r="BG466" s="60">
        <v>0</v>
      </c>
      <c r="BH466" s="60">
        <v>0</v>
      </c>
      <c r="BI466" s="60">
        <v>17922.060000000001</v>
      </c>
      <c r="BJ466" s="61">
        <v>87</v>
      </c>
      <c r="BK466" s="2" t="s">
        <v>817</v>
      </c>
    </row>
    <row r="467" spans="1:63" s="1" customFormat="1" ht="15" x14ac:dyDescent="0.25">
      <c r="A467" s="56" t="s">
        <v>127</v>
      </c>
      <c r="B467" s="56" t="s">
        <v>104</v>
      </c>
      <c r="C467" s="56" t="s">
        <v>128</v>
      </c>
      <c r="D467"/>
      <c r="E467"/>
      <c r="F467"/>
      <c r="G467" s="56" t="s">
        <v>129</v>
      </c>
      <c r="H467" s="56" t="s">
        <v>130</v>
      </c>
      <c r="I467" s="56" t="s">
        <v>757</v>
      </c>
      <c r="J467"/>
      <c r="K467" s="56" t="s">
        <v>70</v>
      </c>
      <c r="L467" s="56" t="s">
        <v>131</v>
      </c>
      <c r="M467"/>
      <c r="N467"/>
      <c r="O467" s="56" t="s">
        <v>132</v>
      </c>
      <c r="P467"/>
      <c r="Q467" s="56" t="s">
        <v>758</v>
      </c>
      <c r="R467"/>
      <c r="S467"/>
      <c r="T467" s="56" t="s">
        <v>2823</v>
      </c>
      <c r="U467" s="56" t="s">
        <v>2794</v>
      </c>
      <c r="V467" s="56" t="s">
        <v>2834</v>
      </c>
      <c r="W467" s="58">
        <v>22319</v>
      </c>
      <c r="X467" s="59" t="s">
        <v>2835</v>
      </c>
      <c r="Y467" s="56" t="s">
        <v>2836</v>
      </c>
      <c r="Z467" s="56" t="s">
        <v>2837</v>
      </c>
      <c r="AA467" s="56" t="s">
        <v>787</v>
      </c>
      <c r="AB467" s="56" t="s">
        <v>2838</v>
      </c>
      <c r="AC467" s="56" t="s">
        <v>2839</v>
      </c>
      <c r="AD467"/>
      <c r="AE467" s="56" t="s">
        <v>2840</v>
      </c>
      <c r="AF467" s="56" t="s">
        <v>773</v>
      </c>
      <c r="AG467" s="56" t="s">
        <v>135</v>
      </c>
      <c r="AH467" s="56" t="s">
        <v>2841</v>
      </c>
      <c r="AI467" s="56" t="s">
        <v>81</v>
      </c>
      <c r="AJ467" s="56" t="s">
        <v>177</v>
      </c>
      <c r="AK467" s="56" t="s">
        <v>2842</v>
      </c>
      <c r="AL467" s="56" t="s">
        <v>2842</v>
      </c>
      <c r="AM467"/>
      <c r="AN467" s="56" t="s">
        <v>75</v>
      </c>
      <c r="AO467" s="56" t="s">
        <v>2</v>
      </c>
      <c r="AP467" s="60">
        <v>1581.79</v>
      </c>
      <c r="AQ467" s="60">
        <v>0</v>
      </c>
      <c r="AR467" s="58">
        <v>1</v>
      </c>
      <c r="AS467" s="58">
        <v>0</v>
      </c>
      <c r="AT467" s="60">
        <v>7129.2</v>
      </c>
      <c r="AU467" s="60">
        <v>17922.060000000001</v>
      </c>
      <c r="AV467" s="60">
        <v>1132.3</v>
      </c>
      <c r="AW467" s="60">
        <v>17922.060000000001</v>
      </c>
      <c r="AX467" s="60">
        <v>0</v>
      </c>
      <c r="AY467" s="60">
        <v>0</v>
      </c>
      <c r="AZ467" s="60">
        <v>0</v>
      </c>
      <c r="BA467" s="60">
        <v>0</v>
      </c>
      <c r="BB467" s="60">
        <v>0</v>
      </c>
      <c r="BC467" s="60">
        <v>0</v>
      </c>
      <c r="BD467" s="60">
        <v>0</v>
      </c>
      <c r="BE467" s="60">
        <v>0</v>
      </c>
      <c r="BF467" s="60">
        <v>0</v>
      </c>
      <c r="BG467" s="60">
        <v>0</v>
      </c>
      <c r="BH467" s="60">
        <v>0</v>
      </c>
      <c r="BI467" s="60">
        <v>17922.060000000001</v>
      </c>
      <c r="BJ467" s="61">
        <v>87</v>
      </c>
      <c r="BK467" s="2" t="s">
        <v>817</v>
      </c>
    </row>
    <row r="468" spans="1:63" s="1" customFormat="1" ht="15" x14ac:dyDescent="0.25">
      <c r="A468" s="56" t="s">
        <v>127</v>
      </c>
      <c r="B468" s="56" t="s">
        <v>104</v>
      </c>
      <c r="C468" s="56" t="s">
        <v>128</v>
      </c>
      <c r="D468"/>
      <c r="E468"/>
      <c r="F468"/>
      <c r="G468" s="56" t="s">
        <v>129</v>
      </c>
      <c r="H468" s="56" t="s">
        <v>130</v>
      </c>
      <c r="I468" s="56" t="s">
        <v>757</v>
      </c>
      <c r="J468"/>
      <c r="K468" s="56" t="s">
        <v>70</v>
      </c>
      <c r="L468" s="56" t="s">
        <v>131</v>
      </c>
      <c r="M468"/>
      <c r="N468"/>
      <c r="O468" s="56" t="s">
        <v>132</v>
      </c>
      <c r="P468"/>
      <c r="Q468" s="56" t="s">
        <v>758</v>
      </c>
      <c r="R468"/>
      <c r="S468"/>
      <c r="T468" s="56" t="s">
        <v>2843</v>
      </c>
      <c r="U468" s="56" t="s">
        <v>2843</v>
      </c>
      <c r="V468" s="56" t="s">
        <v>2844</v>
      </c>
      <c r="W468" s="58">
        <v>17899</v>
      </c>
      <c r="X468" s="59" t="s">
        <v>2845</v>
      </c>
      <c r="Y468" s="56" t="s">
        <v>2846</v>
      </c>
      <c r="Z468" s="56" t="s">
        <v>2847</v>
      </c>
      <c r="AA468" s="56" t="s">
        <v>160</v>
      </c>
      <c r="AB468" s="56" t="s">
        <v>2848</v>
      </c>
      <c r="AC468" s="56" t="s">
        <v>2849</v>
      </c>
      <c r="AD468"/>
      <c r="AE468" s="56" t="s">
        <v>2850</v>
      </c>
      <c r="AF468" s="56" t="s">
        <v>2851</v>
      </c>
      <c r="AG468" s="56" t="s">
        <v>123</v>
      </c>
      <c r="AH468" s="56" t="s">
        <v>2852</v>
      </c>
      <c r="AI468" s="56" t="s">
        <v>81</v>
      </c>
      <c r="AJ468" s="56" t="s">
        <v>79</v>
      </c>
      <c r="AK468" s="56" t="s">
        <v>109</v>
      </c>
      <c r="AL468" s="56" t="s">
        <v>110</v>
      </c>
      <c r="AM468"/>
      <c r="AN468" s="56" t="s">
        <v>75</v>
      </c>
      <c r="AO468" s="56" t="s">
        <v>2</v>
      </c>
      <c r="AP468" s="60">
        <v>373.08</v>
      </c>
      <c r="AQ468" s="60">
        <v>0</v>
      </c>
      <c r="AR468" s="58">
        <v>1</v>
      </c>
      <c r="AS468" s="58">
        <v>0</v>
      </c>
      <c r="AT468" s="60">
        <v>7129.2</v>
      </c>
      <c r="AU468" s="60">
        <v>17922.060000000001</v>
      </c>
      <c r="AV468" s="60">
        <v>270.06</v>
      </c>
      <c r="AW468" s="60">
        <v>17922.060000000001</v>
      </c>
      <c r="AX468" s="60">
        <v>0</v>
      </c>
      <c r="AY468" s="60">
        <v>0</v>
      </c>
      <c r="AZ468" s="60">
        <v>0</v>
      </c>
      <c r="BA468" s="60">
        <v>0</v>
      </c>
      <c r="BB468" s="60">
        <v>0</v>
      </c>
      <c r="BC468" s="60">
        <v>0</v>
      </c>
      <c r="BD468" s="60">
        <v>0</v>
      </c>
      <c r="BE468" s="60">
        <v>0</v>
      </c>
      <c r="BF468" s="60">
        <v>0</v>
      </c>
      <c r="BG468" s="60">
        <v>0</v>
      </c>
      <c r="BH468" s="60">
        <v>0</v>
      </c>
      <c r="BI468" s="60">
        <v>17922.060000000001</v>
      </c>
      <c r="BJ468" s="61">
        <v>87</v>
      </c>
      <c r="BK468" s="2" t="s">
        <v>817</v>
      </c>
    </row>
    <row r="469" spans="1:63" s="1" customFormat="1" ht="15" x14ac:dyDescent="0.25">
      <c r="A469" s="56" t="s">
        <v>127</v>
      </c>
      <c r="B469" s="56" t="s">
        <v>104</v>
      </c>
      <c r="C469" s="56" t="s">
        <v>128</v>
      </c>
      <c r="D469"/>
      <c r="E469"/>
      <c r="F469"/>
      <c r="G469" s="56" t="s">
        <v>129</v>
      </c>
      <c r="H469" s="56" t="s">
        <v>130</v>
      </c>
      <c r="I469" s="56" t="s">
        <v>757</v>
      </c>
      <c r="J469"/>
      <c r="K469" s="56" t="s">
        <v>70</v>
      </c>
      <c r="L469" s="56" t="s">
        <v>131</v>
      </c>
      <c r="M469"/>
      <c r="N469"/>
      <c r="O469" s="56" t="s">
        <v>132</v>
      </c>
      <c r="P469"/>
      <c r="Q469" s="56" t="s">
        <v>758</v>
      </c>
      <c r="R469"/>
      <c r="S469"/>
      <c r="T469" s="56" t="s">
        <v>2843</v>
      </c>
      <c r="U469" s="56" t="s">
        <v>2794</v>
      </c>
      <c r="V469" s="56" t="s">
        <v>2853</v>
      </c>
      <c r="W469" s="58">
        <v>17165</v>
      </c>
      <c r="X469" s="59" t="s">
        <v>2854</v>
      </c>
      <c r="Y469" s="56" t="s">
        <v>2855</v>
      </c>
      <c r="Z469" s="56" t="s">
        <v>2856</v>
      </c>
      <c r="AA469" s="56" t="s">
        <v>839</v>
      </c>
      <c r="AB469" s="56" t="s">
        <v>840</v>
      </c>
      <c r="AC469" s="56" t="s">
        <v>71</v>
      </c>
      <c r="AD469"/>
      <c r="AE469" s="56" t="s">
        <v>2857</v>
      </c>
      <c r="AF469" s="56" t="s">
        <v>2858</v>
      </c>
      <c r="AG469"/>
      <c r="AH469" s="56" t="s">
        <v>2859</v>
      </c>
      <c r="AI469" s="56" t="s">
        <v>117</v>
      </c>
      <c r="AJ469" s="56" t="s">
        <v>177</v>
      </c>
      <c r="AK469" s="56" t="s">
        <v>2860</v>
      </c>
      <c r="AL469" s="56" t="s">
        <v>2860</v>
      </c>
      <c r="AM469"/>
      <c r="AN469" s="56" t="s">
        <v>75</v>
      </c>
      <c r="AO469" s="56" t="s">
        <v>3</v>
      </c>
      <c r="AP469" s="60">
        <v>441</v>
      </c>
      <c r="AQ469" s="60">
        <v>0</v>
      </c>
      <c r="AR469" s="58">
        <v>1</v>
      </c>
      <c r="AS469" s="58">
        <v>0</v>
      </c>
      <c r="AT469" s="60">
        <v>7129.2</v>
      </c>
      <c r="AU469" s="60">
        <v>17922.060000000001</v>
      </c>
      <c r="AV469" s="60">
        <v>441</v>
      </c>
      <c r="AW469" s="60">
        <v>17922.060000000001</v>
      </c>
      <c r="AX469" s="60">
        <v>0</v>
      </c>
      <c r="AY469" s="60">
        <v>0</v>
      </c>
      <c r="AZ469" s="60">
        <v>0</v>
      </c>
      <c r="BA469" s="60">
        <v>0</v>
      </c>
      <c r="BB469" s="60">
        <v>0</v>
      </c>
      <c r="BC469" s="60">
        <v>0</v>
      </c>
      <c r="BD469" s="60">
        <v>0</v>
      </c>
      <c r="BE469" s="60">
        <v>0</v>
      </c>
      <c r="BF469" s="60">
        <v>0</v>
      </c>
      <c r="BG469" s="60">
        <v>0</v>
      </c>
      <c r="BH469" s="60">
        <v>0</v>
      </c>
      <c r="BI469" s="60">
        <v>17922.060000000001</v>
      </c>
      <c r="BJ469" s="61">
        <v>87</v>
      </c>
      <c r="BK469" s="2" t="s">
        <v>817</v>
      </c>
    </row>
    <row r="470" spans="1:63" s="1" customFormat="1" ht="23.25" x14ac:dyDescent="0.25">
      <c r="A470" s="56" t="s">
        <v>127</v>
      </c>
      <c r="B470" s="56" t="s">
        <v>104</v>
      </c>
      <c r="C470" s="56" t="s">
        <v>128</v>
      </c>
      <c r="D470"/>
      <c r="E470"/>
      <c r="F470"/>
      <c r="G470" s="56" t="s">
        <v>129</v>
      </c>
      <c r="H470" s="56" t="s">
        <v>130</v>
      </c>
      <c r="I470" s="56" t="s">
        <v>757</v>
      </c>
      <c r="J470"/>
      <c r="K470" s="56" t="s">
        <v>70</v>
      </c>
      <c r="L470" s="56" t="s">
        <v>131</v>
      </c>
      <c r="M470"/>
      <c r="N470"/>
      <c r="O470" s="56" t="s">
        <v>132</v>
      </c>
      <c r="P470"/>
      <c r="Q470" s="56" t="s">
        <v>759</v>
      </c>
      <c r="R470"/>
      <c r="S470"/>
      <c r="T470" s="56" t="s">
        <v>2843</v>
      </c>
      <c r="U470" s="56" t="s">
        <v>2794</v>
      </c>
      <c r="V470" s="56" t="s">
        <v>112</v>
      </c>
      <c r="W470" s="58">
        <v>19035</v>
      </c>
      <c r="X470" s="59" t="s">
        <v>2861</v>
      </c>
      <c r="Y470" s="56" t="s">
        <v>2862</v>
      </c>
      <c r="Z470" s="56" t="s">
        <v>2863</v>
      </c>
      <c r="AA470" s="56" t="s">
        <v>160</v>
      </c>
      <c r="AB470" s="56" t="s">
        <v>1404</v>
      </c>
      <c r="AC470" s="56" t="s">
        <v>198</v>
      </c>
      <c r="AD470"/>
      <c r="AE470" s="56" t="s">
        <v>2864</v>
      </c>
      <c r="AF470" s="56" t="s">
        <v>2865</v>
      </c>
      <c r="AG470" s="56" t="s">
        <v>115</v>
      </c>
      <c r="AH470" s="56" t="s">
        <v>2866</v>
      </c>
      <c r="AI470" s="56" t="s">
        <v>74</v>
      </c>
      <c r="AJ470" s="56" t="s">
        <v>79</v>
      </c>
      <c r="AK470" s="56" t="s">
        <v>2867</v>
      </c>
      <c r="AL470" s="56" t="s">
        <v>2867</v>
      </c>
      <c r="AM470"/>
      <c r="AN470" s="56" t="s">
        <v>75</v>
      </c>
      <c r="AO470" s="56" t="s">
        <v>3</v>
      </c>
      <c r="AP470" s="60">
        <v>3893.22</v>
      </c>
      <c r="AQ470" s="60">
        <v>0</v>
      </c>
      <c r="AR470" s="58">
        <v>1</v>
      </c>
      <c r="AS470" s="58">
        <v>0</v>
      </c>
      <c r="AT470" s="60">
        <v>7129.2</v>
      </c>
      <c r="AU470" s="60">
        <v>17922.060000000001</v>
      </c>
      <c r="AV470" s="60">
        <v>3893.22</v>
      </c>
      <c r="AW470" s="60">
        <v>17922.060000000001</v>
      </c>
      <c r="AX470" s="60">
        <v>0</v>
      </c>
      <c r="AY470" s="60">
        <v>0</v>
      </c>
      <c r="AZ470" s="60">
        <v>0</v>
      </c>
      <c r="BA470" s="60">
        <v>0</v>
      </c>
      <c r="BB470" s="60">
        <v>0</v>
      </c>
      <c r="BC470" s="60">
        <v>0</v>
      </c>
      <c r="BD470" s="60">
        <v>0</v>
      </c>
      <c r="BE470" s="60">
        <v>0</v>
      </c>
      <c r="BF470" s="60">
        <v>0</v>
      </c>
      <c r="BG470" s="60">
        <v>0</v>
      </c>
      <c r="BH470" s="60">
        <v>0</v>
      </c>
      <c r="BI470" s="60">
        <v>17922.060000000001</v>
      </c>
      <c r="BJ470" s="61">
        <v>87</v>
      </c>
      <c r="BK470" s="2" t="s">
        <v>817</v>
      </c>
    </row>
    <row r="471" spans="1:63" s="1" customFormat="1" ht="15" x14ac:dyDescent="0.25">
      <c r="A471" s="56" t="s">
        <v>127</v>
      </c>
      <c r="B471" s="56" t="s">
        <v>104</v>
      </c>
      <c r="C471" s="56" t="s">
        <v>128</v>
      </c>
      <c r="D471"/>
      <c r="E471"/>
      <c r="F471"/>
      <c r="G471" s="56" t="s">
        <v>129</v>
      </c>
      <c r="H471" s="56" t="s">
        <v>130</v>
      </c>
      <c r="I471" s="56" t="s">
        <v>757</v>
      </c>
      <c r="J471"/>
      <c r="K471" s="56" t="s">
        <v>70</v>
      </c>
      <c r="L471" s="56" t="s">
        <v>131</v>
      </c>
      <c r="M471"/>
      <c r="N471"/>
      <c r="O471" s="56" t="s">
        <v>132</v>
      </c>
      <c r="P471"/>
      <c r="Q471" s="56" t="s">
        <v>759</v>
      </c>
      <c r="R471"/>
      <c r="S471"/>
      <c r="T471" s="56" t="s">
        <v>2843</v>
      </c>
      <c r="U471" s="56" t="s">
        <v>2823</v>
      </c>
      <c r="V471" s="56" t="s">
        <v>2868</v>
      </c>
      <c r="W471" s="58">
        <v>16454</v>
      </c>
      <c r="X471" s="59" t="s">
        <v>2869</v>
      </c>
      <c r="Y471" s="56" t="s">
        <v>2870</v>
      </c>
      <c r="Z471" s="56" t="s">
        <v>2871</v>
      </c>
      <c r="AA471" s="56" t="s">
        <v>105</v>
      </c>
      <c r="AB471" s="56" t="s">
        <v>841</v>
      </c>
      <c r="AC471" s="56" t="s">
        <v>113</v>
      </c>
      <c r="AD471"/>
      <c r="AE471" s="56" t="s">
        <v>2872</v>
      </c>
      <c r="AF471" s="56" t="s">
        <v>114</v>
      </c>
      <c r="AG471" s="56" t="s">
        <v>115</v>
      </c>
      <c r="AH471" s="56" t="s">
        <v>2873</v>
      </c>
      <c r="AI471" s="56" t="s">
        <v>74</v>
      </c>
      <c r="AJ471" s="56" t="s">
        <v>108</v>
      </c>
      <c r="AK471" s="56" t="s">
        <v>2874</v>
      </c>
      <c r="AL471" s="56" t="s">
        <v>2874</v>
      </c>
      <c r="AM471"/>
      <c r="AN471" s="56" t="s">
        <v>75</v>
      </c>
      <c r="AO471" s="56" t="s">
        <v>3</v>
      </c>
      <c r="AP471" s="60">
        <v>14</v>
      </c>
      <c r="AQ471" s="60">
        <v>0</v>
      </c>
      <c r="AR471" s="58">
        <v>1</v>
      </c>
      <c r="AS471" s="58">
        <v>0</v>
      </c>
      <c r="AT471" s="60">
        <v>7129.2</v>
      </c>
      <c r="AU471" s="60">
        <v>17922.060000000001</v>
      </c>
      <c r="AV471" s="60">
        <v>14</v>
      </c>
      <c r="AW471" s="60">
        <v>17922.060000000001</v>
      </c>
      <c r="AX471" s="60">
        <v>0</v>
      </c>
      <c r="AY471" s="60">
        <v>0</v>
      </c>
      <c r="AZ471" s="60">
        <v>0</v>
      </c>
      <c r="BA471" s="60">
        <v>0</v>
      </c>
      <c r="BB471" s="60">
        <v>0</v>
      </c>
      <c r="BC471" s="60">
        <v>0</v>
      </c>
      <c r="BD471" s="60">
        <v>0</v>
      </c>
      <c r="BE471" s="60">
        <v>0</v>
      </c>
      <c r="BF471" s="60">
        <v>0</v>
      </c>
      <c r="BG471" s="60">
        <v>0</v>
      </c>
      <c r="BH471" s="60">
        <v>0</v>
      </c>
      <c r="BI471" s="60">
        <v>17922.060000000001</v>
      </c>
      <c r="BJ471" s="61">
        <v>87</v>
      </c>
      <c r="BK471" s="2" t="s">
        <v>817</v>
      </c>
    </row>
    <row r="472" spans="1:63" s="1" customFormat="1" ht="15" x14ac:dyDescent="0.25">
      <c r="A472" s="56" t="s">
        <v>127</v>
      </c>
      <c r="B472" s="56" t="s">
        <v>104</v>
      </c>
      <c r="C472" s="56" t="s">
        <v>128</v>
      </c>
      <c r="D472"/>
      <c r="E472"/>
      <c r="F472"/>
      <c r="G472" s="56" t="s">
        <v>129</v>
      </c>
      <c r="H472" s="56" t="s">
        <v>130</v>
      </c>
      <c r="I472" s="56" t="s">
        <v>757</v>
      </c>
      <c r="J472"/>
      <c r="K472" s="56" t="s">
        <v>70</v>
      </c>
      <c r="L472" s="56" t="s">
        <v>131</v>
      </c>
      <c r="M472"/>
      <c r="N472"/>
      <c r="O472" s="56" t="s">
        <v>132</v>
      </c>
      <c r="P472"/>
      <c r="Q472" s="56" t="s">
        <v>759</v>
      </c>
      <c r="R472"/>
      <c r="S472"/>
      <c r="T472" s="56" t="s">
        <v>2843</v>
      </c>
      <c r="U472" s="56" t="s">
        <v>2875</v>
      </c>
      <c r="V472" s="56" t="s">
        <v>2876</v>
      </c>
      <c r="W472" s="58">
        <v>17286</v>
      </c>
      <c r="X472" s="59" t="s">
        <v>2877</v>
      </c>
      <c r="Y472" s="56" t="s">
        <v>2204</v>
      </c>
      <c r="Z472" s="56" t="s">
        <v>2205</v>
      </c>
      <c r="AA472" s="56" t="s">
        <v>105</v>
      </c>
      <c r="AB472" s="56" t="s">
        <v>106</v>
      </c>
      <c r="AC472" s="56" t="s">
        <v>107</v>
      </c>
      <c r="AD472"/>
      <c r="AE472" s="56" t="s">
        <v>2206</v>
      </c>
      <c r="AF472" s="56" t="s">
        <v>114</v>
      </c>
      <c r="AG472" s="56" t="s">
        <v>115</v>
      </c>
      <c r="AH472" s="56" t="s">
        <v>2207</v>
      </c>
      <c r="AI472" s="56" t="s">
        <v>74</v>
      </c>
      <c r="AJ472" s="56" t="s">
        <v>108</v>
      </c>
      <c r="AK472" s="56" t="s">
        <v>2204</v>
      </c>
      <c r="AL472" s="56" t="s">
        <v>2204</v>
      </c>
      <c r="AM472"/>
      <c r="AN472" s="56" t="s">
        <v>75</v>
      </c>
      <c r="AO472" s="56" t="s">
        <v>3</v>
      </c>
      <c r="AP472" s="60">
        <v>351.8</v>
      </c>
      <c r="AQ472" s="60">
        <v>0</v>
      </c>
      <c r="AR472" s="58">
        <v>1</v>
      </c>
      <c r="AS472" s="58">
        <v>0</v>
      </c>
      <c r="AT472" s="60">
        <v>7129.2</v>
      </c>
      <c r="AU472" s="60">
        <v>17922.060000000001</v>
      </c>
      <c r="AV472" s="60">
        <v>351.8</v>
      </c>
      <c r="AW472" s="60">
        <v>17922.060000000001</v>
      </c>
      <c r="AX472" s="60">
        <v>0</v>
      </c>
      <c r="AY472" s="60">
        <v>0</v>
      </c>
      <c r="AZ472" s="60">
        <v>0</v>
      </c>
      <c r="BA472" s="60">
        <v>0</v>
      </c>
      <c r="BB472" s="60">
        <v>0</v>
      </c>
      <c r="BC472" s="60">
        <v>0</v>
      </c>
      <c r="BD472" s="60">
        <v>0</v>
      </c>
      <c r="BE472" s="60">
        <v>0</v>
      </c>
      <c r="BF472" s="60">
        <v>0</v>
      </c>
      <c r="BG472" s="60">
        <v>0</v>
      </c>
      <c r="BH472" s="60">
        <v>0</v>
      </c>
      <c r="BI472" s="60">
        <v>17922.060000000001</v>
      </c>
      <c r="BJ472" s="61">
        <v>87</v>
      </c>
      <c r="BK472" s="2" t="s">
        <v>817</v>
      </c>
    </row>
    <row r="473" spans="1:63" s="1" customFormat="1" ht="15" x14ac:dyDescent="0.25">
      <c r="A473" s="56" t="s">
        <v>127</v>
      </c>
      <c r="B473" s="56" t="s">
        <v>104</v>
      </c>
      <c r="C473" s="56" t="s">
        <v>128</v>
      </c>
      <c r="D473"/>
      <c r="E473"/>
      <c r="F473"/>
      <c r="G473" s="56" t="s">
        <v>129</v>
      </c>
      <c r="H473" s="56" t="s">
        <v>130</v>
      </c>
      <c r="I473" s="56" t="s">
        <v>757</v>
      </c>
      <c r="J473"/>
      <c r="K473" s="56" t="s">
        <v>70</v>
      </c>
      <c r="L473" s="56" t="s">
        <v>131</v>
      </c>
      <c r="M473"/>
      <c r="N473"/>
      <c r="O473" s="56" t="s">
        <v>132</v>
      </c>
      <c r="P473"/>
      <c r="Q473" s="56" t="s">
        <v>758</v>
      </c>
      <c r="R473"/>
      <c r="S473"/>
      <c r="T473" s="56" t="s">
        <v>2878</v>
      </c>
      <c r="U473" s="56" t="s">
        <v>2843</v>
      </c>
      <c r="V473" s="56" t="s">
        <v>2879</v>
      </c>
      <c r="W473" s="58">
        <v>29946</v>
      </c>
      <c r="X473" s="59" t="s">
        <v>2880</v>
      </c>
      <c r="Y473" s="56" t="s">
        <v>1803</v>
      </c>
      <c r="Z473" s="56" t="s">
        <v>1804</v>
      </c>
      <c r="AA473" s="56" t="s">
        <v>119</v>
      </c>
      <c r="AB473" s="56" t="s">
        <v>1150</v>
      </c>
      <c r="AC473" s="56" t="s">
        <v>200</v>
      </c>
      <c r="AD473"/>
      <c r="AE473" s="56" t="s">
        <v>1151</v>
      </c>
      <c r="AF473" s="56" t="s">
        <v>1152</v>
      </c>
      <c r="AG473" s="56" t="s">
        <v>123</v>
      </c>
      <c r="AH473" s="56" t="s">
        <v>1153</v>
      </c>
      <c r="AI473" s="56" t="s">
        <v>81</v>
      </c>
      <c r="AJ473" s="56" t="s">
        <v>177</v>
      </c>
      <c r="AK473" s="56" t="s">
        <v>1154</v>
      </c>
      <c r="AL473" s="56" t="s">
        <v>1154</v>
      </c>
      <c r="AM473"/>
      <c r="AN473" s="56" t="s">
        <v>75</v>
      </c>
      <c r="AO473" s="56" t="s">
        <v>2</v>
      </c>
      <c r="AP473" s="60">
        <v>4.1100000000000003</v>
      </c>
      <c r="AQ473" s="60">
        <v>0</v>
      </c>
      <c r="AR473" s="58">
        <v>1</v>
      </c>
      <c r="AS473" s="58">
        <v>0</v>
      </c>
      <c r="AT473" s="60">
        <v>7129.2</v>
      </c>
      <c r="AU473" s="60">
        <v>17922.060000000001</v>
      </c>
      <c r="AV473" s="60">
        <v>3</v>
      </c>
      <c r="AW473" s="60">
        <v>17922.060000000001</v>
      </c>
      <c r="AX473" s="60">
        <v>0</v>
      </c>
      <c r="AY473" s="60">
        <v>0</v>
      </c>
      <c r="AZ473" s="60">
        <v>0</v>
      </c>
      <c r="BA473" s="60">
        <v>0</v>
      </c>
      <c r="BB473" s="60">
        <v>0</v>
      </c>
      <c r="BC473" s="60">
        <v>0</v>
      </c>
      <c r="BD473" s="60">
        <v>0</v>
      </c>
      <c r="BE473" s="60">
        <v>0</v>
      </c>
      <c r="BF473" s="60">
        <v>0</v>
      </c>
      <c r="BG473" s="60">
        <v>0</v>
      </c>
      <c r="BH473" s="60">
        <v>0</v>
      </c>
      <c r="BI473" s="60">
        <v>17922.060000000001</v>
      </c>
      <c r="BJ473" s="61">
        <v>87</v>
      </c>
      <c r="BK473" s="2" t="s">
        <v>817</v>
      </c>
    </row>
    <row r="474" spans="1:63" s="1" customFormat="1" ht="15" x14ac:dyDescent="0.25">
      <c r="A474" s="56" t="s">
        <v>127</v>
      </c>
      <c r="B474" s="56" t="s">
        <v>104</v>
      </c>
      <c r="C474" s="56" t="s">
        <v>128</v>
      </c>
      <c r="D474"/>
      <c r="E474"/>
      <c r="F474"/>
      <c r="G474" s="56" t="s">
        <v>129</v>
      </c>
      <c r="H474" s="56" t="s">
        <v>130</v>
      </c>
      <c r="I474" s="56" t="s">
        <v>757</v>
      </c>
      <c r="J474"/>
      <c r="K474" s="56" t="s">
        <v>70</v>
      </c>
      <c r="L474" s="56" t="s">
        <v>131</v>
      </c>
      <c r="M474"/>
      <c r="N474"/>
      <c r="O474" s="56" t="s">
        <v>132</v>
      </c>
      <c r="P474"/>
      <c r="Q474" s="56" t="s">
        <v>759</v>
      </c>
      <c r="R474"/>
      <c r="S474"/>
      <c r="T474" s="56" t="s">
        <v>2878</v>
      </c>
      <c r="U474" s="56" t="s">
        <v>2843</v>
      </c>
      <c r="V474" s="56" t="s">
        <v>766</v>
      </c>
      <c r="W474" s="58">
        <v>33440</v>
      </c>
      <c r="X474" s="59" t="s">
        <v>2881</v>
      </c>
      <c r="Y474" s="56" t="s">
        <v>767</v>
      </c>
      <c r="Z474" s="56" t="s">
        <v>768</v>
      </c>
      <c r="AA474" s="56" t="s">
        <v>769</v>
      </c>
      <c r="AB474" s="56" t="s">
        <v>770</v>
      </c>
      <c r="AC474" s="56" t="s">
        <v>138</v>
      </c>
      <c r="AD474"/>
      <c r="AE474" s="56" t="s">
        <v>771</v>
      </c>
      <c r="AF474" s="56" t="s">
        <v>114</v>
      </c>
      <c r="AG474" s="56" t="s">
        <v>115</v>
      </c>
      <c r="AH474" s="56" t="s">
        <v>772</v>
      </c>
      <c r="AI474" s="56" t="s">
        <v>74</v>
      </c>
      <c r="AJ474" s="56" t="s">
        <v>79</v>
      </c>
      <c r="AK474" s="56" t="s">
        <v>109</v>
      </c>
      <c r="AL474" s="56" t="s">
        <v>110</v>
      </c>
      <c r="AM474"/>
      <c r="AN474" s="56" t="s">
        <v>75</v>
      </c>
      <c r="AO474" s="56" t="s">
        <v>3</v>
      </c>
      <c r="AP474" s="60">
        <v>156.66999999999999</v>
      </c>
      <c r="AQ474" s="60">
        <v>0</v>
      </c>
      <c r="AR474" s="58">
        <v>1</v>
      </c>
      <c r="AS474" s="58">
        <v>0</v>
      </c>
      <c r="AT474" s="60">
        <v>7129.2</v>
      </c>
      <c r="AU474" s="60">
        <v>17922.060000000001</v>
      </c>
      <c r="AV474" s="60">
        <v>156.66999999999999</v>
      </c>
      <c r="AW474" s="60">
        <v>17922.060000000001</v>
      </c>
      <c r="AX474" s="60">
        <v>0</v>
      </c>
      <c r="AY474" s="60">
        <v>0</v>
      </c>
      <c r="AZ474" s="60">
        <v>0</v>
      </c>
      <c r="BA474" s="60">
        <v>0</v>
      </c>
      <c r="BB474" s="60">
        <v>0</v>
      </c>
      <c r="BC474" s="60">
        <v>0</v>
      </c>
      <c r="BD474" s="60">
        <v>0</v>
      </c>
      <c r="BE474" s="60">
        <v>0</v>
      </c>
      <c r="BF474" s="60">
        <v>0</v>
      </c>
      <c r="BG474" s="60">
        <v>0</v>
      </c>
      <c r="BH474" s="60">
        <v>0</v>
      </c>
      <c r="BI474" s="60">
        <v>17922.060000000001</v>
      </c>
      <c r="BJ474" s="61">
        <v>87</v>
      </c>
      <c r="BK474" s="2" t="s">
        <v>817</v>
      </c>
    </row>
    <row r="475" spans="1:63" s="1" customFormat="1" ht="15" x14ac:dyDescent="0.25">
      <c r="A475" s="56" t="s">
        <v>127</v>
      </c>
      <c r="B475" s="56" t="s">
        <v>104</v>
      </c>
      <c r="C475" s="56" t="s">
        <v>128</v>
      </c>
      <c r="D475"/>
      <c r="E475"/>
      <c r="F475"/>
      <c r="G475" s="56" t="s">
        <v>129</v>
      </c>
      <c r="H475" s="56" t="s">
        <v>130</v>
      </c>
      <c r="I475" s="56" t="s">
        <v>757</v>
      </c>
      <c r="J475"/>
      <c r="K475" s="56" t="s">
        <v>70</v>
      </c>
      <c r="L475" s="56" t="s">
        <v>131</v>
      </c>
      <c r="M475"/>
      <c r="N475"/>
      <c r="O475" s="56" t="s">
        <v>132</v>
      </c>
      <c r="P475"/>
      <c r="Q475" s="56" t="s">
        <v>759</v>
      </c>
      <c r="R475"/>
      <c r="S475"/>
      <c r="T475" s="56" t="s">
        <v>2882</v>
      </c>
      <c r="U475" s="56" t="s">
        <v>2878</v>
      </c>
      <c r="V475" s="56" t="s">
        <v>766</v>
      </c>
      <c r="W475" s="58">
        <v>39914</v>
      </c>
      <c r="X475" s="59" t="s">
        <v>2883</v>
      </c>
      <c r="Y475" s="56" t="s">
        <v>767</v>
      </c>
      <c r="Z475" s="56" t="s">
        <v>768</v>
      </c>
      <c r="AA475" s="56" t="s">
        <v>769</v>
      </c>
      <c r="AB475" s="56" t="s">
        <v>770</v>
      </c>
      <c r="AC475" s="56" t="s">
        <v>138</v>
      </c>
      <c r="AD475"/>
      <c r="AE475" s="56" t="s">
        <v>771</v>
      </c>
      <c r="AF475" s="56" t="s">
        <v>114</v>
      </c>
      <c r="AG475" s="56" t="s">
        <v>115</v>
      </c>
      <c r="AH475" s="56" t="s">
        <v>772</v>
      </c>
      <c r="AI475" s="56" t="s">
        <v>74</v>
      </c>
      <c r="AJ475" s="56" t="s">
        <v>79</v>
      </c>
      <c r="AK475" s="56" t="s">
        <v>109</v>
      </c>
      <c r="AL475" s="56" t="s">
        <v>110</v>
      </c>
      <c r="AM475"/>
      <c r="AN475" s="56" t="s">
        <v>75</v>
      </c>
      <c r="AO475" s="56" t="s">
        <v>3</v>
      </c>
      <c r="AP475" s="60">
        <v>276.58999999999997</v>
      </c>
      <c r="AQ475" s="60">
        <v>0</v>
      </c>
      <c r="AR475" s="58">
        <v>1</v>
      </c>
      <c r="AS475" s="58">
        <v>0</v>
      </c>
      <c r="AT475" s="60">
        <v>7129.2</v>
      </c>
      <c r="AU475" s="60">
        <v>17922.060000000001</v>
      </c>
      <c r="AV475" s="60">
        <v>276.58999999999997</v>
      </c>
      <c r="AW475" s="60">
        <v>17922.060000000001</v>
      </c>
      <c r="AX475" s="60">
        <v>0</v>
      </c>
      <c r="AY475" s="60">
        <v>0</v>
      </c>
      <c r="AZ475" s="60">
        <v>0</v>
      </c>
      <c r="BA475" s="60">
        <v>0</v>
      </c>
      <c r="BB475" s="60">
        <v>0</v>
      </c>
      <c r="BC475" s="60">
        <v>0</v>
      </c>
      <c r="BD475" s="60">
        <v>0</v>
      </c>
      <c r="BE475" s="60">
        <v>0</v>
      </c>
      <c r="BF475" s="60">
        <v>0</v>
      </c>
      <c r="BG475" s="60">
        <v>0</v>
      </c>
      <c r="BH475" s="60">
        <v>0</v>
      </c>
      <c r="BI475" s="60">
        <v>17922.060000000001</v>
      </c>
      <c r="BJ475" s="61">
        <v>87</v>
      </c>
      <c r="BK475" s="2" t="s">
        <v>817</v>
      </c>
    </row>
    <row r="476" spans="1:63" s="1" customFormat="1" ht="15" x14ac:dyDescent="0.25">
      <c r="A476" s="56" t="s">
        <v>127</v>
      </c>
      <c r="B476" s="56" t="s">
        <v>104</v>
      </c>
      <c r="C476" s="56" t="s">
        <v>128</v>
      </c>
      <c r="D476"/>
      <c r="E476"/>
      <c r="F476"/>
      <c r="G476" s="56" t="s">
        <v>129</v>
      </c>
      <c r="H476" s="56" t="s">
        <v>130</v>
      </c>
      <c r="I476" s="56" t="s">
        <v>757</v>
      </c>
      <c r="J476"/>
      <c r="K476" s="56" t="s">
        <v>70</v>
      </c>
      <c r="L476" s="56" t="s">
        <v>131</v>
      </c>
      <c r="M476"/>
      <c r="N476"/>
      <c r="O476" s="56" t="s">
        <v>132</v>
      </c>
      <c r="P476"/>
      <c r="Q476" s="56" t="s">
        <v>759</v>
      </c>
      <c r="R476"/>
      <c r="S476"/>
      <c r="T476" s="56" t="s">
        <v>2884</v>
      </c>
      <c r="U476" s="56" t="s">
        <v>2884</v>
      </c>
      <c r="V476" s="56" t="s">
        <v>2885</v>
      </c>
      <c r="W476" s="58">
        <v>39661</v>
      </c>
      <c r="X476" s="59" t="s">
        <v>2886</v>
      </c>
      <c r="Y476" s="56" t="s">
        <v>1100</v>
      </c>
      <c r="Z476" s="56" t="s">
        <v>1101</v>
      </c>
      <c r="AA476" s="56" t="s">
        <v>76</v>
      </c>
      <c r="AB476" s="56" t="s">
        <v>102</v>
      </c>
      <c r="AC476" s="56" t="s">
        <v>103</v>
      </c>
      <c r="AD476"/>
      <c r="AE476" s="56" t="s">
        <v>1102</v>
      </c>
      <c r="AF476" s="56" t="s">
        <v>1103</v>
      </c>
      <c r="AG476" s="56" t="s">
        <v>73</v>
      </c>
      <c r="AH476" s="56" t="s">
        <v>1104</v>
      </c>
      <c r="AI476" s="56" t="s">
        <v>74</v>
      </c>
      <c r="AJ476" s="56" t="s">
        <v>79</v>
      </c>
      <c r="AK476" s="56" t="s">
        <v>1105</v>
      </c>
      <c r="AL476" s="56" t="s">
        <v>1105</v>
      </c>
      <c r="AM476"/>
      <c r="AN476" s="56" t="s">
        <v>75</v>
      </c>
      <c r="AO476" s="56" t="s">
        <v>3</v>
      </c>
      <c r="AP476" s="60">
        <v>48.29</v>
      </c>
      <c r="AQ476" s="60">
        <v>0</v>
      </c>
      <c r="AR476" s="58">
        <v>1</v>
      </c>
      <c r="AS476" s="58">
        <v>0</v>
      </c>
      <c r="AT476" s="60">
        <v>7129.2</v>
      </c>
      <c r="AU476" s="60">
        <v>17922.060000000001</v>
      </c>
      <c r="AV476" s="60">
        <v>48.29</v>
      </c>
      <c r="AW476" s="60">
        <v>17922.060000000001</v>
      </c>
      <c r="AX476" s="60">
        <v>0</v>
      </c>
      <c r="AY476" s="60">
        <v>0</v>
      </c>
      <c r="AZ476" s="60">
        <v>0</v>
      </c>
      <c r="BA476" s="60">
        <v>0</v>
      </c>
      <c r="BB476" s="60">
        <v>0</v>
      </c>
      <c r="BC476" s="60">
        <v>0</v>
      </c>
      <c r="BD476" s="60">
        <v>0</v>
      </c>
      <c r="BE476" s="60">
        <v>0</v>
      </c>
      <c r="BF476" s="60">
        <v>0</v>
      </c>
      <c r="BG476" s="60">
        <v>0</v>
      </c>
      <c r="BH476" s="60">
        <v>0</v>
      </c>
      <c r="BI476" s="60">
        <v>17922.060000000001</v>
      </c>
      <c r="BJ476" s="61">
        <v>87</v>
      </c>
      <c r="BK476" s="2" t="s">
        <v>817</v>
      </c>
    </row>
    <row r="477" spans="1:63" s="1" customFormat="1" ht="15" x14ac:dyDescent="0.25">
      <c r="A477" s="56" t="s">
        <v>127</v>
      </c>
      <c r="B477" s="56" t="s">
        <v>104</v>
      </c>
      <c r="C477" s="56" t="s">
        <v>128</v>
      </c>
      <c r="D477"/>
      <c r="E477"/>
      <c r="F477"/>
      <c r="G477" s="56" t="s">
        <v>129</v>
      </c>
      <c r="H477" s="56" t="s">
        <v>130</v>
      </c>
      <c r="I477" s="56" t="s">
        <v>757</v>
      </c>
      <c r="J477"/>
      <c r="K477" s="56" t="s">
        <v>70</v>
      </c>
      <c r="L477" s="56" t="s">
        <v>131</v>
      </c>
      <c r="M477"/>
      <c r="N477"/>
      <c r="O477" s="56" t="s">
        <v>132</v>
      </c>
      <c r="P477"/>
      <c r="Q477" s="56" t="s">
        <v>759</v>
      </c>
      <c r="R477"/>
      <c r="S477"/>
      <c r="T477" s="56" t="s">
        <v>2884</v>
      </c>
      <c r="U477" s="56" t="s">
        <v>2884</v>
      </c>
      <c r="V477" s="56" t="s">
        <v>2887</v>
      </c>
      <c r="W477" s="58">
        <v>39662</v>
      </c>
      <c r="X477" s="59" t="s">
        <v>2888</v>
      </c>
      <c r="Y477" s="56" t="s">
        <v>1100</v>
      </c>
      <c r="Z477" s="56" t="s">
        <v>1101</v>
      </c>
      <c r="AA477" s="56" t="s">
        <v>76</v>
      </c>
      <c r="AB477" s="56" t="s">
        <v>102</v>
      </c>
      <c r="AC477" s="56" t="s">
        <v>103</v>
      </c>
      <c r="AD477"/>
      <c r="AE477" s="56" t="s">
        <v>1102</v>
      </c>
      <c r="AF477" s="56" t="s">
        <v>1103</v>
      </c>
      <c r="AG477" s="56" t="s">
        <v>73</v>
      </c>
      <c r="AH477" s="56" t="s">
        <v>1104</v>
      </c>
      <c r="AI477" s="56" t="s">
        <v>74</v>
      </c>
      <c r="AJ477" s="56" t="s">
        <v>79</v>
      </c>
      <c r="AK477" s="56" t="s">
        <v>1105</v>
      </c>
      <c r="AL477" s="56" t="s">
        <v>1105</v>
      </c>
      <c r="AM477"/>
      <c r="AN477" s="56" t="s">
        <v>75</v>
      </c>
      <c r="AO477" s="56" t="s">
        <v>3</v>
      </c>
      <c r="AP477" s="60">
        <v>22.04</v>
      </c>
      <c r="AQ477" s="60">
        <v>0</v>
      </c>
      <c r="AR477" s="58">
        <v>1</v>
      </c>
      <c r="AS477" s="58">
        <v>0</v>
      </c>
      <c r="AT477" s="60">
        <v>7129.2</v>
      </c>
      <c r="AU477" s="60">
        <v>17922.060000000001</v>
      </c>
      <c r="AV477" s="60">
        <v>22.04</v>
      </c>
      <c r="AW477" s="60">
        <v>17922.060000000001</v>
      </c>
      <c r="AX477" s="60">
        <v>0</v>
      </c>
      <c r="AY477" s="60">
        <v>0</v>
      </c>
      <c r="AZ477" s="60">
        <v>0</v>
      </c>
      <c r="BA477" s="60">
        <v>0</v>
      </c>
      <c r="BB477" s="60">
        <v>0</v>
      </c>
      <c r="BC477" s="60">
        <v>0</v>
      </c>
      <c r="BD477" s="60">
        <v>0</v>
      </c>
      <c r="BE477" s="60">
        <v>0</v>
      </c>
      <c r="BF477" s="60">
        <v>0</v>
      </c>
      <c r="BG477" s="60">
        <v>0</v>
      </c>
      <c r="BH477" s="60">
        <v>0</v>
      </c>
      <c r="BI477" s="60">
        <v>17922.060000000001</v>
      </c>
      <c r="BJ477" s="61">
        <v>87</v>
      </c>
      <c r="BK477" s="2" t="s">
        <v>817</v>
      </c>
    </row>
    <row r="478" spans="1:63" s="1" customFormat="1" ht="23.25" x14ac:dyDescent="0.25">
      <c r="A478" s="56" t="s">
        <v>127</v>
      </c>
      <c r="B478" s="56" t="s">
        <v>104</v>
      </c>
      <c r="C478" s="56" t="s">
        <v>128</v>
      </c>
      <c r="D478"/>
      <c r="E478"/>
      <c r="F478"/>
      <c r="G478" s="56" t="s">
        <v>129</v>
      </c>
      <c r="H478" s="56" t="s">
        <v>130</v>
      </c>
      <c r="I478" s="56" t="s">
        <v>757</v>
      </c>
      <c r="J478"/>
      <c r="K478" s="56" t="s">
        <v>70</v>
      </c>
      <c r="L478" s="56" t="s">
        <v>131</v>
      </c>
      <c r="M478"/>
      <c r="N478"/>
      <c r="O478" s="56" t="s">
        <v>132</v>
      </c>
      <c r="P478"/>
      <c r="Q478" s="56" t="s">
        <v>758</v>
      </c>
      <c r="R478"/>
      <c r="S478"/>
      <c r="T478" s="56" t="s">
        <v>2884</v>
      </c>
      <c r="U478" s="56" t="s">
        <v>2882</v>
      </c>
      <c r="V478" s="56" t="s">
        <v>2889</v>
      </c>
      <c r="W478" s="58">
        <v>38817</v>
      </c>
      <c r="X478" s="59" t="s">
        <v>2890</v>
      </c>
      <c r="Y478" s="56" t="s">
        <v>2891</v>
      </c>
      <c r="Z478" s="56" t="s">
        <v>2892</v>
      </c>
      <c r="AA478" s="56" t="s">
        <v>160</v>
      </c>
      <c r="AB478" s="56" t="s">
        <v>2893</v>
      </c>
      <c r="AC478" s="56" t="s">
        <v>175</v>
      </c>
      <c r="AD478"/>
      <c r="AE478" s="56" t="s">
        <v>2894</v>
      </c>
      <c r="AF478" s="56" t="s">
        <v>2895</v>
      </c>
      <c r="AG478" s="56" t="s">
        <v>135</v>
      </c>
      <c r="AH478" s="56" t="s">
        <v>2896</v>
      </c>
      <c r="AI478" s="56" t="s">
        <v>81</v>
      </c>
      <c r="AJ478" s="56" t="s">
        <v>79</v>
      </c>
      <c r="AK478" s="56" t="s">
        <v>2891</v>
      </c>
      <c r="AL478" s="56" t="s">
        <v>2891</v>
      </c>
      <c r="AM478"/>
      <c r="AN478" s="56" t="s">
        <v>75</v>
      </c>
      <c r="AO478" s="56" t="s">
        <v>2</v>
      </c>
      <c r="AP478" s="60">
        <v>64.569999999999993</v>
      </c>
      <c r="AQ478" s="60">
        <v>0</v>
      </c>
      <c r="AR478" s="58">
        <v>1</v>
      </c>
      <c r="AS478" s="58">
        <v>0</v>
      </c>
      <c r="AT478" s="60">
        <v>7129.2</v>
      </c>
      <c r="AU478" s="60">
        <v>17922.060000000001</v>
      </c>
      <c r="AV478" s="60">
        <v>47.54</v>
      </c>
      <c r="AW478" s="60">
        <v>17922.060000000001</v>
      </c>
      <c r="AX478" s="60">
        <v>0</v>
      </c>
      <c r="AY478" s="60">
        <v>0</v>
      </c>
      <c r="AZ478" s="60">
        <v>0</v>
      </c>
      <c r="BA478" s="60">
        <v>0</v>
      </c>
      <c r="BB478" s="60">
        <v>0</v>
      </c>
      <c r="BC478" s="60">
        <v>0</v>
      </c>
      <c r="BD478" s="60">
        <v>0</v>
      </c>
      <c r="BE478" s="60">
        <v>0</v>
      </c>
      <c r="BF478" s="60">
        <v>0</v>
      </c>
      <c r="BG478" s="60">
        <v>0</v>
      </c>
      <c r="BH478" s="60">
        <v>0</v>
      </c>
      <c r="BI478" s="60">
        <v>17922.060000000001</v>
      </c>
      <c r="BJ478" s="61">
        <v>87</v>
      </c>
      <c r="BK478" s="2" t="s">
        <v>817</v>
      </c>
    </row>
    <row r="479" spans="1:63" s="1" customFormat="1" ht="15" x14ac:dyDescent="0.25">
      <c r="A479" s="56" t="s">
        <v>127</v>
      </c>
      <c r="B479" s="56" t="s">
        <v>104</v>
      </c>
      <c r="C479" s="56" t="s">
        <v>128</v>
      </c>
      <c r="D479"/>
      <c r="E479"/>
      <c r="F479"/>
      <c r="G479" s="56" t="s">
        <v>129</v>
      </c>
      <c r="H479" s="56" t="s">
        <v>130</v>
      </c>
      <c r="I479" s="56" t="s">
        <v>757</v>
      </c>
      <c r="J479"/>
      <c r="K479" s="56" t="s">
        <v>70</v>
      </c>
      <c r="L479" s="56" t="s">
        <v>131</v>
      </c>
      <c r="M479"/>
      <c r="N479"/>
      <c r="O479" s="56" t="s">
        <v>132</v>
      </c>
      <c r="P479"/>
      <c r="Q479" s="56" t="s">
        <v>759</v>
      </c>
      <c r="R479"/>
      <c r="S479"/>
      <c r="T479" s="56" t="s">
        <v>2897</v>
      </c>
      <c r="U479" s="56" t="s">
        <v>2884</v>
      </c>
      <c r="V479" s="56" t="s">
        <v>2898</v>
      </c>
      <c r="W479" s="58">
        <v>46162</v>
      </c>
      <c r="X479" s="59" t="s">
        <v>2899</v>
      </c>
      <c r="Y479" s="56" t="s">
        <v>1100</v>
      </c>
      <c r="Z479" s="56" t="s">
        <v>1101</v>
      </c>
      <c r="AA479" s="56" t="s">
        <v>76</v>
      </c>
      <c r="AB479" s="56" t="s">
        <v>102</v>
      </c>
      <c r="AC479" s="56" t="s">
        <v>103</v>
      </c>
      <c r="AD479"/>
      <c r="AE479" s="56" t="s">
        <v>1102</v>
      </c>
      <c r="AF479" s="56" t="s">
        <v>1103</v>
      </c>
      <c r="AG479" s="56" t="s">
        <v>73</v>
      </c>
      <c r="AH479" s="56" t="s">
        <v>1104</v>
      </c>
      <c r="AI479" s="56" t="s">
        <v>74</v>
      </c>
      <c r="AJ479" s="56" t="s">
        <v>79</v>
      </c>
      <c r="AK479" s="56" t="s">
        <v>1105</v>
      </c>
      <c r="AL479" s="56" t="s">
        <v>1105</v>
      </c>
      <c r="AM479"/>
      <c r="AN479" s="56" t="s">
        <v>75</v>
      </c>
      <c r="AO479" s="56" t="s">
        <v>3</v>
      </c>
      <c r="AP479" s="60">
        <v>135.07</v>
      </c>
      <c r="AQ479" s="60">
        <v>0</v>
      </c>
      <c r="AR479" s="58">
        <v>1</v>
      </c>
      <c r="AS479" s="58">
        <v>0</v>
      </c>
      <c r="AT479" s="60">
        <v>7129.2</v>
      </c>
      <c r="AU479" s="60">
        <v>17922.060000000001</v>
      </c>
      <c r="AV479" s="60">
        <v>135.07</v>
      </c>
      <c r="AW479" s="60">
        <v>17922.060000000001</v>
      </c>
      <c r="AX479" s="60">
        <v>0</v>
      </c>
      <c r="AY479" s="60">
        <v>0</v>
      </c>
      <c r="AZ479" s="60">
        <v>0</v>
      </c>
      <c r="BA479" s="60">
        <v>0</v>
      </c>
      <c r="BB479" s="60">
        <v>0</v>
      </c>
      <c r="BC479" s="60">
        <v>0</v>
      </c>
      <c r="BD479" s="60">
        <v>0</v>
      </c>
      <c r="BE479" s="60">
        <v>0</v>
      </c>
      <c r="BF479" s="60">
        <v>0</v>
      </c>
      <c r="BG479" s="60">
        <v>0</v>
      </c>
      <c r="BH479" s="60">
        <v>0</v>
      </c>
      <c r="BI479" s="60">
        <v>17922.060000000001</v>
      </c>
      <c r="BJ479" s="61">
        <v>87</v>
      </c>
      <c r="BK479" s="2" t="s">
        <v>817</v>
      </c>
    </row>
    <row r="480" spans="1:63" s="1" customFormat="1" ht="15" x14ac:dyDescent="0.25">
      <c r="A480" s="56" t="s">
        <v>127</v>
      </c>
      <c r="B480" s="56" t="s">
        <v>104</v>
      </c>
      <c r="C480" s="56" t="s">
        <v>128</v>
      </c>
      <c r="D480"/>
      <c r="E480"/>
      <c r="F480"/>
      <c r="G480" s="56" t="s">
        <v>129</v>
      </c>
      <c r="H480" s="56" t="s">
        <v>130</v>
      </c>
      <c r="I480" s="56" t="s">
        <v>757</v>
      </c>
      <c r="J480"/>
      <c r="K480" s="56" t="s">
        <v>70</v>
      </c>
      <c r="L480" s="56" t="s">
        <v>131</v>
      </c>
      <c r="M480"/>
      <c r="N480"/>
      <c r="O480" s="56" t="s">
        <v>132</v>
      </c>
      <c r="P480"/>
      <c r="Q480" s="56" t="s">
        <v>759</v>
      </c>
      <c r="R480"/>
      <c r="S480"/>
      <c r="T480" s="56" t="s">
        <v>2897</v>
      </c>
      <c r="U480" s="56" t="s">
        <v>2882</v>
      </c>
      <c r="V480" s="56" t="s">
        <v>2621</v>
      </c>
      <c r="W480" s="58">
        <v>43229</v>
      </c>
      <c r="X480" s="59" t="s">
        <v>2900</v>
      </c>
      <c r="Y480" s="56" t="s">
        <v>765</v>
      </c>
      <c r="Z480" s="56" t="s">
        <v>802</v>
      </c>
      <c r="AA480" s="56" t="s">
        <v>98</v>
      </c>
      <c r="AB480" s="56" t="s">
        <v>99</v>
      </c>
      <c r="AC480" s="56" t="s">
        <v>100</v>
      </c>
      <c r="AD480"/>
      <c r="AE480" s="56" t="s">
        <v>803</v>
      </c>
      <c r="AF480" s="56" t="s">
        <v>762</v>
      </c>
      <c r="AG480" s="56" t="s">
        <v>763</v>
      </c>
      <c r="AH480" s="56" t="s">
        <v>764</v>
      </c>
      <c r="AI480" s="56" t="s">
        <v>74</v>
      </c>
      <c r="AJ480" s="56" t="s">
        <v>98</v>
      </c>
      <c r="AK480" s="56" t="s">
        <v>765</v>
      </c>
      <c r="AL480" s="56" t="s">
        <v>765</v>
      </c>
      <c r="AM480"/>
      <c r="AN480" s="56" t="s">
        <v>75</v>
      </c>
      <c r="AO480" s="56" t="s">
        <v>3</v>
      </c>
      <c r="AP480" s="60">
        <v>31.5</v>
      </c>
      <c r="AQ480" s="60">
        <v>0</v>
      </c>
      <c r="AR480" s="58">
        <v>1</v>
      </c>
      <c r="AS480" s="58">
        <v>0</v>
      </c>
      <c r="AT480" s="60">
        <v>7129.2</v>
      </c>
      <c r="AU480" s="60">
        <v>17922.060000000001</v>
      </c>
      <c r="AV480" s="60">
        <v>31.5</v>
      </c>
      <c r="AW480" s="60">
        <v>17922.060000000001</v>
      </c>
      <c r="AX480" s="60">
        <v>0</v>
      </c>
      <c r="AY480" s="60">
        <v>0</v>
      </c>
      <c r="AZ480" s="60">
        <v>0</v>
      </c>
      <c r="BA480" s="60">
        <v>0</v>
      </c>
      <c r="BB480" s="60">
        <v>0</v>
      </c>
      <c r="BC480" s="60">
        <v>0</v>
      </c>
      <c r="BD480" s="60">
        <v>0</v>
      </c>
      <c r="BE480" s="60">
        <v>0</v>
      </c>
      <c r="BF480" s="60">
        <v>0</v>
      </c>
      <c r="BG480" s="60">
        <v>0</v>
      </c>
      <c r="BH480" s="60">
        <v>0</v>
      </c>
      <c r="BI480" s="60">
        <v>17922.060000000001</v>
      </c>
      <c r="BJ480" s="61">
        <v>87</v>
      </c>
      <c r="BK480" s="2" t="s">
        <v>817</v>
      </c>
    </row>
    <row r="481" spans="1:63" s="1" customFormat="1" ht="15" x14ac:dyDescent="0.25">
      <c r="A481" s="56" t="s">
        <v>127</v>
      </c>
      <c r="B481" s="56" t="s">
        <v>104</v>
      </c>
      <c r="C481" s="56" t="s">
        <v>128</v>
      </c>
      <c r="D481"/>
      <c r="E481"/>
      <c r="F481"/>
      <c r="G481" s="56" t="s">
        <v>129</v>
      </c>
      <c r="H481" s="56" t="s">
        <v>130</v>
      </c>
      <c r="I481" s="56" t="s">
        <v>757</v>
      </c>
      <c r="J481"/>
      <c r="K481" s="56" t="s">
        <v>70</v>
      </c>
      <c r="L481" s="56" t="s">
        <v>131</v>
      </c>
      <c r="M481"/>
      <c r="N481"/>
      <c r="O481" s="56" t="s">
        <v>132</v>
      </c>
      <c r="P481"/>
      <c r="Q481" s="56" t="s">
        <v>758</v>
      </c>
      <c r="R481"/>
      <c r="S481"/>
      <c r="T481" s="56" t="s">
        <v>2901</v>
      </c>
      <c r="U481" s="56" t="s">
        <v>2884</v>
      </c>
      <c r="V481" s="56" t="s">
        <v>801</v>
      </c>
      <c r="W481" s="58">
        <v>37288</v>
      </c>
      <c r="X481" s="59" t="s">
        <v>2902</v>
      </c>
      <c r="Y481" s="56" t="s">
        <v>2903</v>
      </c>
      <c r="Z481" s="56" t="s">
        <v>2904</v>
      </c>
      <c r="AA481" s="56" t="s">
        <v>76</v>
      </c>
      <c r="AB481" s="56" t="s">
        <v>102</v>
      </c>
      <c r="AC481" s="56" t="s">
        <v>103</v>
      </c>
      <c r="AD481"/>
      <c r="AE481" s="56" t="s">
        <v>2905</v>
      </c>
      <c r="AF481" s="56" t="s">
        <v>2906</v>
      </c>
      <c r="AG481" s="56" t="s">
        <v>123</v>
      </c>
      <c r="AH481" s="56" t="s">
        <v>2907</v>
      </c>
      <c r="AI481" s="56" t="s">
        <v>81</v>
      </c>
      <c r="AJ481" s="56" t="s">
        <v>79</v>
      </c>
      <c r="AK481" s="56" t="s">
        <v>1105</v>
      </c>
      <c r="AL481" s="56" t="s">
        <v>1105</v>
      </c>
      <c r="AM481"/>
      <c r="AN481" s="56" t="s">
        <v>75</v>
      </c>
      <c r="AO481" s="56" t="s">
        <v>2</v>
      </c>
      <c r="AP481" s="60">
        <v>62.79</v>
      </c>
      <c r="AQ481" s="60">
        <v>0</v>
      </c>
      <c r="AR481" s="58">
        <v>1</v>
      </c>
      <c r="AS481" s="58">
        <v>0</v>
      </c>
      <c r="AT481" s="60">
        <v>7129.2</v>
      </c>
      <c r="AU481" s="60">
        <v>17922.060000000001</v>
      </c>
      <c r="AV481" s="60">
        <v>46.13</v>
      </c>
      <c r="AW481" s="60">
        <v>17922.060000000001</v>
      </c>
      <c r="AX481" s="60">
        <v>0</v>
      </c>
      <c r="AY481" s="60">
        <v>0</v>
      </c>
      <c r="AZ481" s="60">
        <v>0</v>
      </c>
      <c r="BA481" s="60">
        <v>0</v>
      </c>
      <c r="BB481" s="60">
        <v>0</v>
      </c>
      <c r="BC481" s="60">
        <v>0</v>
      </c>
      <c r="BD481" s="60">
        <v>0</v>
      </c>
      <c r="BE481" s="60">
        <v>0</v>
      </c>
      <c r="BF481" s="60">
        <v>0</v>
      </c>
      <c r="BG481" s="60">
        <v>0</v>
      </c>
      <c r="BH481" s="60">
        <v>0</v>
      </c>
      <c r="BI481" s="60">
        <v>17922.060000000001</v>
      </c>
      <c r="BJ481" s="61">
        <v>87</v>
      </c>
      <c r="BK481" s="2" t="s">
        <v>817</v>
      </c>
    </row>
    <row r="482" spans="1:63" s="1" customFormat="1" ht="15" x14ac:dyDescent="0.25">
      <c r="A482" s="56" t="s">
        <v>127</v>
      </c>
      <c r="B482" s="56" t="s">
        <v>104</v>
      </c>
      <c r="C482" s="56" t="s">
        <v>128</v>
      </c>
      <c r="D482"/>
      <c r="E482"/>
      <c r="F482"/>
      <c r="G482" s="56" t="s">
        <v>129</v>
      </c>
      <c r="H482" s="56" t="s">
        <v>130</v>
      </c>
      <c r="I482" s="56" t="s">
        <v>757</v>
      </c>
      <c r="J482"/>
      <c r="K482" s="56" t="s">
        <v>70</v>
      </c>
      <c r="L482" s="56" t="s">
        <v>131</v>
      </c>
      <c r="M482"/>
      <c r="N482"/>
      <c r="O482" s="56" t="s">
        <v>132</v>
      </c>
      <c r="P482"/>
      <c r="Q482" s="56" t="s">
        <v>759</v>
      </c>
      <c r="R482"/>
      <c r="S482"/>
      <c r="T482" s="56" t="s">
        <v>2901</v>
      </c>
      <c r="U482" s="56" t="s">
        <v>2897</v>
      </c>
      <c r="V482" s="56" t="s">
        <v>2908</v>
      </c>
      <c r="W482" s="58">
        <v>32524</v>
      </c>
      <c r="X482" s="59" t="s">
        <v>2909</v>
      </c>
      <c r="Y482" s="56" t="s">
        <v>2910</v>
      </c>
      <c r="Z482" s="56" t="s">
        <v>2911</v>
      </c>
      <c r="AA482" s="56" t="s">
        <v>1521</v>
      </c>
      <c r="AB482" s="56" t="s">
        <v>1522</v>
      </c>
      <c r="AC482" s="56" t="s">
        <v>137</v>
      </c>
      <c r="AD482"/>
      <c r="AE482" s="56" t="s">
        <v>2912</v>
      </c>
      <c r="AF482" s="56" t="s">
        <v>1103</v>
      </c>
      <c r="AG482" s="56" t="s">
        <v>73</v>
      </c>
      <c r="AH482" s="56" t="s">
        <v>1524</v>
      </c>
      <c r="AI482" s="56" t="s">
        <v>74</v>
      </c>
      <c r="AJ482" s="56" t="s">
        <v>79</v>
      </c>
      <c r="AK482" s="56" t="s">
        <v>1525</v>
      </c>
      <c r="AL482" s="56" t="s">
        <v>1525</v>
      </c>
      <c r="AM482"/>
      <c r="AN482" s="56" t="s">
        <v>75</v>
      </c>
      <c r="AO482" s="56" t="s">
        <v>3</v>
      </c>
      <c r="AP482" s="60">
        <v>17.45</v>
      </c>
      <c r="AQ482" s="60">
        <v>0</v>
      </c>
      <c r="AR482" s="58">
        <v>1</v>
      </c>
      <c r="AS482" s="58">
        <v>0</v>
      </c>
      <c r="AT482" s="60">
        <v>7129.2</v>
      </c>
      <c r="AU482" s="60">
        <v>17922.060000000001</v>
      </c>
      <c r="AV482" s="60">
        <v>17.45</v>
      </c>
      <c r="AW482" s="60">
        <v>17922.060000000001</v>
      </c>
      <c r="AX482" s="60">
        <v>0</v>
      </c>
      <c r="AY482" s="60">
        <v>0</v>
      </c>
      <c r="AZ482" s="60">
        <v>0</v>
      </c>
      <c r="BA482" s="60">
        <v>0</v>
      </c>
      <c r="BB482" s="60">
        <v>0</v>
      </c>
      <c r="BC482" s="60">
        <v>0</v>
      </c>
      <c r="BD482" s="60">
        <v>0</v>
      </c>
      <c r="BE482" s="60">
        <v>0</v>
      </c>
      <c r="BF482" s="60">
        <v>0</v>
      </c>
      <c r="BG482" s="60">
        <v>0</v>
      </c>
      <c r="BH482" s="60">
        <v>0</v>
      </c>
      <c r="BI482" s="60">
        <v>17922.060000000001</v>
      </c>
      <c r="BJ482" s="61">
        <v>87</v>
      </c>
      <c r="BK482" s="2" t="s">
        <v>817</v>
      </c>
    </row>
    <row r="483" spans="1:63" s="1" customFormat="1" ht="23.25" x14ac:dyDescent="0.25">
      <c r="A483" s="56" t="s">
        <v>127</v>
      </c>
      <c r="B483" s="56" t="s">
        <v>104</v>
      </c>
      <c r="C483" s="56" t="s">
        <v>128</v>
      </c>
      <c r="D483"/>
      <c r="E483"/>
      <c r="F483"/>
      <c r="G483" s="56" t="s">
        <v>129</v>
      </c>
      <c r="H483" s="56" t="s">
        <v>130</v>
      </c>
      <c r="I483" s="56" t="s">
        <v>757</v>
      </c>
      <c r="J483"/>
      <c r="K483" s="56" t="s">
        <v>70</v>
      </c>
      <c r="L483" s="56" t="s">
        <v>131</v>
      </c>
      <c r="M483"/>
      <c r="N483"/>
      <c r="O483" s="56" t="s">
        <v>132</v>
      </c>
      <c r="P483"/>
      <c r="Q483" s="56" t="s">
        <v>759</v>
      </c>
      <c r="R483"/>
      <c r="S483"/>
      <c r="T483" s="56" t="s">
        <v>2901</v>
      </c>
      <c r="U483" s="56" t="s">
        <v>2897</v>
      </c>
      <c r="V483" s="56" t="s">
        <v>2913</v>
      </c>
      <c r="W483" s="58">
        <v>32904</v>
      </c>
      <c r="X483" s="59" t="s">
        <v>2914</v>
      </c>
      <c r="Y483" s="56" t="s">
        <v>2915</v>
      </c>
      <c r="Z483" s="56" t="s">
        <v>2916</v>
      </c>
      <c r="AA483" s="56" t="s">
        <v>142</v>
      </c>
      <c r="AB483" s="56" t="s">
        <v>143</v>
      </c>
      <c r="AC483" s="56" t="s">
        <v>144</v>
      </c>
      <c r="AD483"/>
      <c r="AE483" s="56" t="s">
        <v>2917</v>
      </c>
      <c r="AF483" s="56" t="s">
        <v>114</v>
      </c>
      <c r="AG483" s="56" t="s">
        <v>115</v>
      </c>
      <c r="AH483" s="56" t="s">
        <v>2918</v>
      </c>
      <c r="AI483" s="56" t="s">
        <v>74</v>
      </c>
      <c r="AJ483" s="56" t="s">
        <v>147</v>
      </c>
      <c r="AK483" s="56" t="s">
        <v>1793</v>
      </c>
      <c r="AL483" s="56" t="s">
        <v>1793</v>
      </c>
      <c r="AM483"/>
      <c r="AN483" s="56" t="s">
        <v>75</v>
      </c>
      <c r="AO483" s="56" t="s">
        <v>3</v>
      </c>
      <c r="AP483" s="60">
        <v>363.15</v>
      </c>
      <c r="AQ483" s="60">
        <v>0</v>
      </c>
      <c r="AR483" s="58">
        <v>1</v>
      </c>
      <c r="AS483" s="58">
        <v>0</v>
      </c>
      <c r="AT483" s="60">
        <v>7129.2</v>
      </c>
      <c r="AU483" s="60">
        <v>17922.060000000001</v>
      </c>
      <c r="AV483" s="60">
        <v>363.15</v>
      </c>
      <c r="AW483" s="60">
        <v>17922.060000000001</v>
      </c>
      <c r="AX483" s="60">
        <v>0</v>
      </c>
      <c r="AY483" s="60">
        <v>0</v>
      </c>
      <c r="AZ483" s="60">
        <v>0</v>
      </c>
      <c r="BA483" s="60">
        <v>0</v>
      </c>
      <c r="BB483" s="60">
        <v>0</v>
      </c>
      <c r="BC483" s="60">
        <v>0</v>
      </c>
      <c r="BD483" s="60">
        <v>0</v>
      </c>
      <c r="BE483" s="60">
        <v>0</v>
      </c>
      <c r="BF483" s="60">
        <v>0</v>
      </c>
      <c r="BG483" s="60">
        <v>0</v>
      </c>
      <c r="BH483" s="60">
        <v>0</v>
      </c>
      <c r="BI483" s="60">
        <v>17922.060000000001</v>
      </c>
      <c r="BJ483" s="61">
        <v>87</v>
      </c>
      <c r="BK483" s="2" t="s">
        <v>817</v>
      </c>
    </row>
    <row r="484" spans="1:63" s="1" customFormat="1" ht="15" x14ac:dyDescent="0.25">
      <c r="A484" s="56" t="s">
        <v>127</v>
      </c>
      <c r="B484" s="56" t="s">
        <v>104</v>
      </c>
      <c r="C484" s="56" t="s">
        <v>128</v>
      </c>
      <c r="D484"/>
      <c r="E484"/>
      <c r="F484"/>
      <c r="G484" s="56" t="s">
        <v>129</v>
      </c>
      <c r="H484" s="56" t="s">
        <v>130</v>
      </c>
      <c r="I484" s="56" t="s">
        <v>757</v>
      </c>
      <c r="J484"/>
      <c r="K484" s="56" t="s">
        <v>70</v>
      </c>
      <c r="L484" s="56" t="s">
        <v>131</v>
      </c>
      <c r="M484"/>
      <c r="N484"/>
      <c r="O484" s="56" t="s">
        <v>132</v>
      </c>
      <c r="P484"/>
      <c r="Q484" s="56" t="s">
        <v>759</v>
      </c>
      <c r="R484"/>
      <c r="S484"/>
      <c r="T484" s="56" t="s">
        <v>2919</v>
      </c>
      <c r="U484" s="56" t="s">
        <v>2897</v>
      </c>
      <c r="V484" s="56" t="s">
        <v>2920</v>
      </c>
      <c r="W484" s="58">
        <v>24046</v>
      </c>
      <c r="X484" s="59" t="s">
        <v>2921</v>
      </c>
      <c r="Y484" s="56" t="s">
        <v>2290</v>
      </c>
      <c r="Z484" s="56" t="s">
        <v>2291</v>
      </c>
      <c r="AA484" s="56" t="s">
        <v>98</v>
      </c>
      <c r="AB484" s="56" t="s">
        <v>99</v>
      </c>
      <c r="AC484" s="56" t="s">
        <v>100</v>
      </c>
      <c r="AD484"/>
      <c r="AE484" s="56" t="s">
        <v>805</v>
      </c>
      <c r="AF484" s="56" t="s">
        <v>72</v>
      </c>
      <c r="AG484" s="56" t="s">
        <v>73</v>
      </c>
      <c r="AH484" s="56" t="s">
        <v>806</v>
      </c>
      <c r="AI484" s="56" t="s">
        <v>74</v>
      </c>
      <c r="AJ484" s="56" t="s">
        <v>98</v>
      </c>
      <c r="AK484" s="56" t="s">
        <v>2292</v>
      </c>
      <c r="AL484" s="56" t="s">
        <v>2293</v>
      </c>
      <c r="AM484"/>
      <c r="AN484" s="56" t="s">
        <v>75</v>
      </c>
      <c r="AO484" s="56" t="s">
        <v>3</v>
      </c>
      <c r="AP484" s="60">
        <v>218.89</v>
      </c>
      <c r="AQ484" s="60">
        <v>0</v>
      </c>
      <c r="AR484" s="58">
        <v>1</v>
      </c>
      <c r="AS484" s="58">
        <v>0</v>
      </c>
      <c r="AT484" s="60">
        <v>7129.2</v>
      </c>
      <c r="AU484" s="60">
        <v>17922.060000000001</v>
      </c>
      <c r="AV484" s="60">
        <v>218.89</v>
      </c>
      <c r="AW484" s="60">
        <v>17922.060000000001</v>
      </c>
      <c r="AX484" s="60">
        <v>0</v>
      </c>
      <c r="AY484" s="60">
        <v>0</v>
      </c>
      <c r="AZ484" s="60">
        <v>0</v>
      </c>
      <c r="BA484" s="60">
        <v>0</v>
      </c>
      <c r="BB484" s="60">
        <v>0</v>
      </c>
      <c r="BC484" s="60">
        <v>0</v>
      </c>
      <c r="BD484" s="60">
        <v>0</v>
      </c>
      <c r="BE484" s="60">
        <v>0</v>
      </c>
      <c r="BF484" s="60">
        <v>0</v>
      </c>
      <c r="BG484" s="60">
        <v>0</v>
      </c>
      <c r="BH484" s="60">
        <v>0</v>
      </c>
      <c r="BI484" s="60">
        <v>17922.060000000001</v>
      </c>
      <c r="BJ484" s="61">
        <v>87</v>
      </c>
      <c r="BK484" s="2" t="s">
        <v>817</v>
      </c>
    </row>
    <row r="485" spans="1:63" s="1" customFormat="1" ht="15" x14ac:dyDescent="0.25">
      <c r="A485" s="56" t="s">
        <v>127</v>
      </c>
      <c r="B485" s="56" t="s">
        <v>104</v>
      </c>
      <c r="C485" s="56" t="s">
        <v>128</v>
      </c>
      <c r="D485"/>
      <c r="E485"/>
      <c r="F485"/>
      <c r="G485" s="56" t="s">
        <v>129</v>
      </c>
      <c r="H485" s="56" t="s">
        <v>130</v>
      </c>
      <c r="I485" s="56" t="s">
        <v>757</v>
      </c>
      <c r="J485"/>
      <c r="K485" s="56" t="s">
        <v>70</v>
      </c>
      <c r="L485" s="56" t="s">
        <v>131</v>
      </c>
      <c r="M485"/>
      <c r="N485"/>
      <c r="O485" s="56" t="s">
        <v>132</v>
      </c>
      <c r="P485"/>
      <c r="Q485" s="56" t="s">
        <v>759</v>
      </c>
      <c r="R485"/>
      <c r="S485"/>
      <c r="T485" s="56" t="s">
        <v>2919</v>
      </c>
      <c r="U485" s="56" t="s">
        <v>2897</v>
      </c>
      <c r="V485" s="56" t="s">
        <v>2922</v>
      </c>
      <c r="W485" s="58">
        <v>22093</v>
      </c>
      <c r="X485" s="59" t="s">
        <v>2923</v>
      </c>
      <c r="Y485" s="56" t="s">
        <v>765</v>
      </c>
      <c r="Z485" s="56" t="s">
        <v>802</v>
      </c>
      <c r="AA485" s="56" t="s">
        <v>98</v>
      </c>
      <c r="AB485" s="56" t="s">
        <v>99</v>
      </c>
      <c r="AC485" s="56" t="s">
        <v>100</v>
      </c>
      <c r="AD485"/>
      <c r="AE485" s="56" t="s">
        <v>803</v>
      </c>
      <c r="AF485" s="56" t="s">
        <v>762</v>
      </c>
      <c r="AG485" s="56" t="s">
        <v>763</v>
      </c>
      <c r="AH485" s="56" t="s">
        <v>764</v>
      </c>
      <c r="AI485" s="56" t="s">
        <v>74</v>
      </c>
      <c r="AJ485" s="56" t="s">
        <v>98</v>
      </c>
      <c r="AK485" s="56" t="s">
        <v>765</v>
      </c>
      <c r="AL485" s="56" t="s">
        <v>765</v>
      </c>
      <c r="AM485"/>
      <c r="AN485" s="56" t="s">
        <v>75</v>
      </c>
      <c r="AO485" s="56" t="s">
        <v>3</v>
      </c>
      <c r="AP485" s="60">
        <v>69.3</v>
      </c>
      <c r="AQ485" s="60">
        <v>0</v>
      </c>
      <c r="AR485" s="58">
        <v>1</v>
      </c>
      <c r="AS485" s="58">
        <v>0</v>
      </c>
      <c r="AT485" s="60">
        <v>7129.2</v>
      </c>
      <c r="AU485" s="60">
        <v>17922.060000000001</v>
      </c>
      <c r="AV485" s="60">
        <v>69.3</v>
      </c>
      <c r="AW485" s="60">
        <v>17922.060000000001</v>
      </c>
      <c r="AX485" s="60">
        <v>0</v>
      </c>
      <c r="AY485" s="60">
        <v>0</v>
      </c>
      <c r="AZ485" s="60">
        <v>0</v>
      </c>
      <c r="BA485" s="60">
        <v>0</v>
      </c>
      <c r="BB485" s="60">
        <v>0</v>
      </c>
      <c r="BC485" s="60">
        <v>0</v>
      </c>
      <c r="BD485" s="60">
        <v>0</v>
      </c>
      <c r="BE485" s="60">
        <v>0</v>
      </c>
      <c r="BF485" s="60">
        <v>0</v>
      </c>
      <c r="BG485" s="60">
        <v>0</v>
      </c>
      <c r="BH485" s="60">
        <v>0</v>
      </c>
      <c r="BI485" s="60">
        <v>17922.060000000001</v>
      </c>
      <c r="BJ485" s="61">
        <v>87</v>
      </c>
      <c r="BK485" s="2" t="s">
        <v>817</v>
      </c>
    </row>
    <row r="486" spans="1:63" s="1" customFormat="1" ht="15" x14ac:dyDescent="0.25">
      <c r="A486" s="56" t="s">
        <v>127</v>
      </c>
      <c r="B486" s="56" t="s">
        <v>104</v>
      </c>
      <c r="C486" s="56" t="s">
        <v>128</v>
      </c>
      <c r="D486"/>
      <c r="E486"/>
      <c r="F486"/>
      <c r="G486" s="56" t="s">
        <v>129</v>
      </c>
      <c r="H486" s="56" t="s">
        <v>130</v>
      </c>
      <c r="I486" s="56" t="s">
        <v>757</v>
      </c>
      <c r="J486"/>
      <c r="K486" s="56" t="s">
        <v>70</v>
      </c>
      <c r="L486" s="56" t="s">
        <v>131</v>
      </c>
      <c r="M486"/>
      <c r="N486"/>
      <c r="O486" s="56" t="s">
        <v>132</v>
      </c>
      <c r="P486"/>
      <c r="Q486" s="56" t="s">
        <v>759</v>
      </c>
      <c r="R486"/>
      <c r="S486"/>
      <c r="T486" s="56" t="s">
        <v>2919</v>
      </c>
      <c r="U486" s="56" t="s">
        <v>2919</v>
      </c>
      <c r="V486" s="56" t="s">
        <v>2922</v>
      </c>
      <c r="W486" s="58">
        <v>22466</v>
      </c>
      <c r="X486" s="59" t="s">
        <v>2924</v>
      </c>
      <c r="Y486" s="56" t="s">
        <v>765</v>
      </c>
      <c r="Z486" s="56" t="s">
        <v>802</v>
      </c>
      <c r="AA486" s="56" t="s">
        <v>98</v>
      </c>
      <c r="AB486" s="56" t="s">
        <v>99</v>
      </c>
      <c r="AC486" s="56" t="s">
        <v>100</v>
      </c>
      <c r="AD486"/>
      <c r="AE486" s="56" t="s">
        <v>803</v>
      </c>
      <c r="AF486" s="56" t="s">
        <v>762</v>
      </c>
      <c r="AG486" s="56" t="s">
        <v>763</v>
      </c>
      <c r="AH486" s="56" t="s">
        <v>764</v>
      </c>
      <c r="AI486" s="56" t="s">
        <v>74</v>
      </c>
      <c r="AJ486" s="56" t="s">
        <v>98</v>
      </c>
      <c r="AK486" s="56" t="s">
        <v>765</v>
      </c>
      <c r="AL486" s="56" t="s">
        <v>765</v>
      </c>
      <c r="AM486"/>
      <c r="AN486" s="56" t="s">
        <v>75</v>
      </c>
      <c r="AO486" s="56" t="s">
        <v>3</v>
      </c>
      <c r="AP486" s="60">
        <v>0</v>
      </c>
      <c r="AQ486" s="60">
        <v>-69.3</v>
      </c>
      <c r="AR486" s="58">
        <v>0</v>
      </c>
      <c r="AS486" s="58">
        <v>1</v>
      </c>
      <c r="AT486" s="60">
        <v>7129.2</v>
      </c>
      <c r="AU486" s="60">
        <v>17922.060000000001</v>
      </c>
      <c r="AV486" s="60">
        <v>-69.3</v>
      </c>
      <c r="AW486" s="60">
        <v>17922.060000000001</v>
      </c>
      <c r="AX486" s="60">
        <v>0</v>
      </c>
      <c r="AY486" s="60">
        <v>0</v>
      </c>
      <c r="AZ486" s="60">
        <v>0</v>
      </c>
      <c r="BA486" s="60">
        <v>0</v>
      </c>
      <c r="BB486" s="60">
        <v>0</v>
      </c>
      <c r="BC486" s="60">
        <v>0</v>
      </c>
      <c r="BD486" s="60">
        <v>0</v>
      </c>
      <c r="BE486" s="60">
        <v>0</v>
      </c>
      <c r="BF486" s="60">
        <v>0</v>
      </c>
      <c r="BG486" s="60">
        <v>0</v>
      </c>
      <c r="BH486" s="60">
        <v>0</v>
      </c>
      <c r="BI486" s="60">
        <v>17922.060000000001</v>
      </c>
      <c r="BJ486" s="61">
        <v>87</v>
      </c>
      <c r="BK486" s="2" t="s">
        <v>817</v>
      </c>
    </row>
    <row r="487" spans="1:63" s="1" customFormat="1" ht="15" x14ac:dyDescent="0.25">
      <c r="A487" s="56" t="s">
        <v>127</v>
      </c>
      <c r="B487" s="56" t="s">
        <v>104</v>
      </c>
      <c r="C487" s="56" t="s">
        <v>128</v>
      </c>
      <c r="D487"/>
      <c r="E487"/>
      <c r="F487"/>
      <c r="G487" s="56" t="s">
        <v>129</v>
      </c>
      <c r="H487" s="56" t="s">
        <v>130</v>
      </c>
      <c r="I487" s="56" t="s">
        <v>757</v>
      </c>
      <c r="J487"/>
      <c r="K487" s="56" t="s">
        <v>70</v>
      </c>
      <c r="L487" s="56" t="s">
        <v>131</v>
      </c>
      <c r="M487"/>
      <c r="N487"/>
      <c r="O487" s="56" t="s">
        <v>132</v>
      </c>
      <c r="P487"/>
      <c r="Q487" s="56" t="s">
        <v>758</v>
      </c>
      <c r="R487"/>
      <c r="S487"/>
      <c r="T487" s="56" t="s">
        <v>2925</v>
      </c>
      <c r="U487" s="56" t="s">
        <v>2919</v>
      </c>
      <c r="V487" s="56" t="s">
        <v>2926</v>
      </c>
      <c r="W487" s="58">
        <v>40511</v>
      </c>
      <c r="X487" s="59" t="s">
        <v>2927</v>
      </c>
      <c r="Y487" s="56" t="s">
        <v>2797</v>
      </c>
      <c r="Z487" s="56" t="s">
        <v>2928</v>
      </c>
      <c r="AA487" s="56" t="s">
        <v>832</v>
      </c>
      <c r="AB487" s="56" t="s">
        <v>833</v>
      </c>
      <c r="AC487" s="56" t="s">
        <v>121</v>
      </c>
      <c r="AD487"/>
      <c r="AE487" s="56" t="s">
        <v>2799</v>
      </c>
      <c r="AF487" s="56" t="s">
        <v>81</v>
      </c>
      <c r="AG487"/>
      <c r="AH487" s="56" t="s">
        <v>2929</v>
      </c>
      <c r="AI487" s="56" t="s">
        <v>81</v>
      </c>
      <c r="AJ487" s="56" t="s">
        <v>79</v>
      </c>
      <c r="AK487" s="56" t="s">
        <v>2800</v>
      </c>
      <c r="AL487" s="56" t="s">
        <v>2800</v>
      </c>
      <c r="AM487"/>
      <c r="AN487" s="56" t="s">
        <v>75</v>
      </c>
      <c r="AO487" s="56" t="s">
        <v>2</v>
      </c>
      <c r="AP487" s="60">
        <v>23.12</v>
      </c>
      <c r="AQ487" s="60">
        <v>0</v>
      </c>
      <c r="AR487" s="58">
        <v>1</v>
      </c>
      <c r="AS487" s="58">
        <v>0</v>
      </c>
      <c r="AT487" s="60">
        <v>7129.2</v>
      </c>
      <c r="AU487" s="60">
        <v>17922.060000000001</v>
      </c>
      <c r="AV487" s="60">
        <v>16.98</v>
      </c>
      <c r="AW487" s="60">
        <v>17922.060000000001</v>
      </c>
      <c r="AX487" s="60">
        <v>0</v>
      </c>
      <c r="AY487" s="60">
        <v>0</v>
      </c>
      <c r="AZ487" s="60">
        <v>0</v>
      </c>
      <c r="BA487" s="60">
        <v>0</v>
      </c>
      <c r="BB487" s="60">
        <v>0</v>
      </c>
      <c r="BC487" s="60">
        <v>0</v>
      </c>
      <c r="BD487" s="60">
        <v>0</v>
      </c>
      <c r="BE487" s="60">
        <v>0</v>
      </c>
      <c r="BF487" s="60">
        <v>0</v>
      </c>
      <c r="BG487" s="60">
        <v>0</v>
      </c>
      <c r="BH487" s="60">
        <v>0</v>
      </c>
      <c r="BI487" s="60">
        <v>17922.060000000001</v>
      </c>
      <c r="BJ487" s="61">
        <v>87</v>
      </c>
      <c r="BK487" s="2" t="s">
        <v>817</v>
      </c>
    </row>
    <row r="488" spans="1:63" s="1" customFormat="1" ht="15" x14ac:dyDescent="0.25">
      <c r="A488" s="56" t="s">
        <v>127</v>
      </c>
      <c r="B488" s="56" t="s">
        <v>104</v>
      </c>
      <c r="C488" s="56" t="s">
        <v>128</v>
      </c>
      <c r="D488"/>
      <c r="E488"/>
      <c r="F488"/>
      <c r="G488" s="56" t="s">
        <v>129</v>
      </c>
      <c r="H488" s="56" t="s">
        <v>130</v>
      </c>
      <c r="I488" s="56" t="s">
        <v>757</v>
      </c>
      <c r="J488"/>
      <c r="K488" s="56" t="s">
        <v>70</v>
      </c>
      <c r="L488" s="56" t="s">
        <v>131</v>
      </c>
      <c r="M488"/>
      <c r="N488"/>
      <c r="O488" s="56" t="s">
        <v>132</v>
      </c>
      <c r="P488"/>
      <c r="Q488" s="56" t="s">
        <v>759</v>
      </c>
      <c r="R488"/>
      <c r="S488"/>
      <c r="T488" s="56" t="s">
        <v>2925</v>
      </c>
      <c r="U488" s="56" t="s">
        <v>2919</v>
      </c>
      <c r="V488" s="56" t="s">
        <v>2930</v>
      </c>
      <c r="W488" s="58">
        <v>34774</v>
      </c>
      <c r="X488" s="59" t="s">
        <v>2931</v>
      </c>
      <c r="Y488" s="56" t="s">
        <v>780</v>
      </c>
      <c r="Z488" s="56" t="s">
        <v>781</v>
      </c>
      <c r="AA488" s="56" t="s">
        <v>782</v>
      </c>
      <c r="AB488" s="56" t="s">
        <v>783</v>
      </c>
      <c r="AC488" s="56" t="s">
        <v>184</v>
      </c>
      <c r="AD488"/>
      <c r="AE488" s="56" t="s">
        <v>784</v>
      </c>
      <c r="AF488" s="56" t="s">
        <v>779</v>
      </c>
      <c r="AG488" s="56" t="s">
        <v>73</v>
      </c>
      <c r="AH488" s="56" t="s">
        <v>785</v>
      </c>
      <c r="AI488" s="56" t="s">
        <v>74</v>
      </c>
      <c r="AJ488" s="56" t="s">
        <v>79</v>
      </c>
      <c r="AK488" s="56" t="s">
        <v>786</v>
      </c>
      <c r="AL488" s="56" t="s">
        <v>786</v>
      </c>
      <c r="AM488"/>
      <c r="AN488" s="56" t="s">
        <v>75</v>
      </c>
      <c r="AO488" s="56" t="s">
        <v>3</v>
      </c>
      <c r="AP488" s="60">
        <v>56.5</v>
      </c>
      <c r="AQ488" s="60">
        <v>0</v>
      </c>
      <c r="AR488" s="58">
        <v>1</v>
      </c>
      <c r="AS488" s="58">
        <v>0</v>
      </c>
      <c r="AT488" s="60">
        <v>7129.2</v>
      </c>
      <c r="AU488" s="60">
        <v>17922.060000000001</v>
      </c>
      <c r="AV488" s="60">
        <v>56.5</v>
      </c>
      <c r="AW488" s="60">
        <v>17922.060000000001</v>
      </c>
      <c r="AX488" s="60">
        <v>0</v>
      </c>
      <c r="AY488" s="60">
        <v>0</v>
      </c>
      <c r="AZ488" s="60">
        <v>0</v>
      </c>
      <c r="BA488" s="60">
        <v>0</v>
      </c>
      <c r="BB488" s="60">
        <v>0</v>
      </c>
      <c r="BC488" s="60">
        <v>0</v>
      </c>
      <c r="BD488" s="60">
        <v>0</v>
      </c>
      <c r="BE488" s="60">
        <v>0</v>
      </c>
      <c r="BF488" s="60">
        <v>0</v>
      </c>
      <c r="BG488" s="60">
        <v>0</v>
      </c>
      <c r="BH488" s="60">
        <v>0</v>
      </c>
      <c r="BI488" s="60">
        <v>17922.060000000001</v>
      </c>
      <c r="BJ488" s="61">
        <v>87</v>
      </c>
      <c r="BK488" s="2" t="s">
        <v>817</v>
      </c>
    </row>
    <row r="489" spans="1:63" s="1" customFormat="1" ht="15" x14ac:dyDescent="0.25">
      <c r="A489" s="56" t="s">
        <v>127</v>
      </c>
      <c r="B489" s="56" t="s">
        <v>104</v>
      </c>
      <c r="C489" s="56" t="s">
        <v>128</v>
      </c>
      <c r="D489"/>
      <c r="E489"/>
      <c r="F489"/>
      <c r="G489" s="56" t="s">
        <v>129</v>
      </c>
      <c r="H489" s="56" t="s">
        <v>130</v>
      </c>
      <c r="I489" s="56" t="s">
        <v>757</v>
      </c>
      <c r="J489"/>
      <c r="K489" s="56" t="s">
        <v>70</v>
      </c>
      <c r="L489" s="56" t="s">
        <v>131</v>
      </c>
      <c r="M489"/>
      <c r="N489"/>
      <c r="O489" s="56" t="s">
        <v>132</v>
      </c>
      <c r="P489"/>
      <c r="Q489" s="56" t="s">
        <v>759</v>
      </c>
      <c r="R489"/>
      <c r="S489"/>
      <c r="T489" s="56" t="s">
        <v>2925</v>
      </c>
      <c r="U489" s="56" t="s">
        <v>2884</v>
      </c>
      <c r="V489" s="56" t="s">
        <v>2932</v>
      </c>
      <c r="W489" s="58">
        <v>35434</v>
      </c>
      <c r="X489" s="59" t="s">
        <v>2933</v>
      </c>
      <c r="Y489" s="56" t="s">
        <v>2934</v>
      </c>
      <c r="Z489" s="56" t="s">
        <v>2935</v>
      </c>
      <c r="AA489" s="56" t="s">
        <v>94</v>
      </c>
      <c r="AB489" s="56" t="s">
        <v>1030</v>
      </c>
      <c r="AC489" s="56" t="s">
        <v>95</v>
      </c>
      <c r="AD489"/>
      <c r="AE489" s="56" t="s">
        <v>2936</v>
      </c>
      <c r="AF489" s="56" t="s">
        <v>72</v>
      </c>
      <c r="AG489" s="56" t="s">
        <v>73</v>
      </c>
      <c r="AH489" s="56" t="s">
        <v>806</v>
      </c>
      <c r="AI489" s="56" t="s">
        <v>74</v>
      </c>
      <c r="AJ489" s="56" t="s">
        <v>97</v>
      </c>
      <c r="AK489" s="56" t="s">
        <v>2937</v>
      </c>
      <c r="AL489" s="56" t="s">
        <v>2937</v>
      </c>
      <c r="AM489"/>
      <c r="AN489" s="56" t="s">
        <v>75</v>
      </c>
      <c r="AO489" s="56" t="s">
        <v>3</v>
      </c>
      <c r="AP489" s="60">
        <v>0</v>
      </c>
      <c r="AQ489" s="60">
        <v>-218.89</v>
      </c>
      <c r="AR489" s="58">
        <v>0</v>
      </c>
      <c r="AS489" s="58">
        <v>1</v>
      </c>
      <c r="AT489" s="60">
        <v>7129.2</v>
      </c>
      <c r="AU489" s="60">
        <v>17922.060000000001</v>
      </c>
      <c r="AV489" s="60">
        <v>-218.89</v>
      </c>
      <c r="AW489" s="60">
        <v>17922.060000000001</v>
      </c>
      <c r="AX489" s="60">
        <v>0</v>
      </c>
      <c r="AY489" s="60">
        <v>0</v>
      </c>
      <c r="AZ489" s="60">
        <v>0</v>
      </c>
      <c r="BA489" s="60">
        <v>0</v>
      </c>
      <c r="BB489" s="60">
        <v>0</v>
      </c>
      <c r="BC489" s="60">
        <v>0</v>
      </c>
      <c r="BD489" s="60">
        <v>0</v>
      </c>
      <c r="BE489" s="60">
        <v>0</v>
      </c>
      <c r="BF489" s="60">
        <v>0</v>
      </c>
      <c r="BG489" s="60">
        <v>0</v>
      </c>
      <c r="BH489" s="60">
        <v>0</v>
      </c>
      <c r="BI489" s="60">
        <v>17922.060000000001</v>
      </c>
      <c r="BJ489" s="61">
        <v>87</v>
      </c>
      <c r="BK489" s="2" t="s">
        <v>817</v>
      </c>
    </row>
    <row r="490" spans="1:63" s="1" customFormat="1" ht="15" x14ac:dyDescent="0.25">
      <c r="A490" s="56" t="s">
        <v>127</v>
      </c>
      <c r="B490" s="56" t="s">
        <v>104</v>
      </c>
      <c r="C490" s="56" t="s">
        <v>128</v>
      </c>
      <c r="D490"/>
      <c r="E490"/>
      <c r="F490"/>
      <c r="G490" s="56" t="s">
        <v>129</v>
      </c>
      <c r="H490" s="56" t="s">
        <v>130</v>
      </c>
      <c r="I490" s="56" t="s">
        <v>757</v>
      </c>
      <c r="J490"/>
      <c r="K490" s="56" t="s">
        <v>70</v>
      </c>
      <c r="L490" s="56" t="s">
        <v>131</v>
      </c>
      <c r="M490"/>
      <c r="N490"/>
      <c r="O490" s="56" t="s">
        <v>132</v>
      </c>
      <c r="P490"/>
      <c r="Q490" s="56" t="s">
        <v>758</v>
      </c>
      <c r="R490"/>
      <c r="S490"/>
      <c r="T490" s="56" t="s">
        <v>2938</v>
      </c>
      <c r="U490" s="56" t="s">
        <v>2938</v>
      </c>
      <c r="V490" s="56" t="s">
        <v>801</v>
      </c>
      <c r="W490" s="58">
        <v>43788</v>
      </c>
      <c r="X490" s="59" t="s">
        <v>2939</v>
      </c>
      <c r="Y490" s="56" t="s">
        <v>2903</v>
      </c>
      <c r="Z490" s="56" t="s">
        <v>2904</v>
      </c>
      <c r="AA490" s="56" t="s">
        <v>76</v>
      </c>
      <c r="AB490" s="56" t="s">
        <v>102</v>
      </c>
      <c r="AC490" s="56" t="s">
        <v>103</v>
      </c>
      <c r="AD490"/>
      <c r="AE490" s="56" t="s">
        <v>2905</v>
      </c>
      <c r="AF490" s="56" t="s">
        <v>2906</v>
      </c>
      <c r="AG490" s="56" t="s">
        <v>123</v>
      </c>
      <c r="AH490" s="56" t="s">
        <v>2907</v>
      </c>
      <c r="AI490" s="56" t="s">
        <v>81</v>
      </c>
      <c r="AJ490" s="56" t="s">
        <v>79</v>
      </c>
      <c r="AK490" s="56" t="s">
        <v>1105</v>
      </c>
      <c r="AL490" s="56" t="s">
        <v>1105</v>
      </c>
      <c r="AM490"/>
      <c r="AN490" s="56" t="s">
        <v>75</v>
      </c>
      <c r="AO490" s="56" t="s">
        <v>2</v>
      </c>
      <c r="AP490" s="60">
        <v>145.6</v>
      </c>
      <c r="AQ490" s="60">
        <v>0</v>
      </c>
      <c r="AR490" s="58">
        <v>1</v>
      </c>
      <c r="AS490" s="58">
        <v>0</v>
      </c>
      <c r="AT490" s="60">
        <v>7129.2</v>
      </c>
      <c r="AU490" s="60">
        <v>17922.060000000001</v>
      </c>
      <c r="AV490" s="60">
        <v>106.95</v>
      </c>
      <c r="AW490" s="60">
        <v>17922.060000000001</v>
      </c>
      <c r="AX490" s="60">
        <v>0</v>
      </c>
      <c r="AY490" s="60">
        <v>0</v>
      </c>
      <c r="AZ490" s="60">
        <v>0</v>
      </c>
      <c r="BA490" s="60">
        <v>0</v>
      </c>
      <c r="BB490" s="60">
        <v>0</v>
      </c>
      <c r="BC490" s="60">
        <v>0</v>
      </c>
      <c r="BD490" s="60">
        <v>0</v>
      </c>
      <c r="BE490" s="60">
        <v>0</v>
      </c>
      <c r="BF490" s="60">
        <v>0</v>
      </c>
      <c r="BG490" s="60">
        <v>0</v>
      </c>
      <c r="BH490" s="60">
        <v>0</v>
      </c>
      <c r="BI490" s="60">
        <v>17922.060000000001</v>
      </c>
      <c r="BJ490" s="61">
        <v>87</v>
      </c>
      <c r="BK490" s="2" t="s">
        <v>817</v>
      </c>
    </row>
    <row r="491" spans="1:63" s="1" customFormat="1" ht="15" x14ac:dyDescent="0.25">
      <c r="A491" s="56" t="s">
        <v>127</v>
      </c>
      <c r="B491" s="56" t="s">
        <v>104</v>
      </c>
      <c r="C491" s="56" t="s">
        <v>128</v>
      </c>
      <c r="D491"/>
      <c r="E491"/>
      <c r="F491"/>
      <c r="G491" s="56" t="s">
        <v>129</v>
      </c>
      <c r="H491" s="56" t="s">
        <v>130</v>
      </c>
      <c r="I491" s="56" t="s">
        <v>757</v>
      </c>
      <c r="J491"/>
      <c r="K491" s="56" t="s">
        <v>70</v>
      </c>
      <c r="L491" s="56" t="s">
        <v>131</v>
      </c>
      <c r="M491"/>
      <c r="N491"/>
      <c r="O491" s="56" t="s">
        <v>132</v>
      </c>
      <c r="P491"/>
      <c r="Q491" s="56" t="s">
        <v>759</v>
      </c>
      <c r="R491"/>
      <c r="S491"/>
      <c r="T491" s="56" t="s">
        <v>2938</v>
      </c>
      <c r="U491" s="56" t="s">
        <v>2919</v>
      </c>
      <c r="V491" s="56" t="s">
        <v>2940</v>
      </c>
      <c r="W491" s="58">
        <v>40662</v>
      </c>
      <c r="X491" s="59" t="s">
        <v>2941</v>
      </c>
      <c r="Y491" s="56" t="s">
        <v>149</v>
      </c>
      <c r="Z491" s="56" t="s">
        <v>150</v>
      </c>
      <c r="AA491" s="56" t="s">
        <v>151</v>
      </c>
      <c r="AB491" s="56" t="s">
        <v>152</v>
      </c>
      <c r="AC491" s="56" t="s">
        <v>153</v>
      </c>
      <c r="AD491"/>
      <c r="AE491" s="56" t="s">
        <v>154</v>
      </c>
      <c r="AF491" s="56" t="s">
        <v>155</v>
      </c>
      <c r="AG491" s="56" t="s">
        <v>156</v>
      </c>
      <c r="AH491" s="56" t="s">
        <v>157</v>
      </c>
      <c r="AI491" s="56" t="s">
        <v>74</v>
      </c>
      <c r="AJ491" s="56" t="s">
        <v>158</v>
      </c>
      <c r="AK491" s="56" t="s">
        <v>159</v>
      </c>
      <c r="AL491" s="56" t="s">
        <v>159</v>
      </c>
      <c r="AM491"/>
      <c r="AN491" s="56" t="s">
        <v>75</v>
      </c>
      <c r="AO491" s="56" t="s">
        <v>3</v>
      </c>
      <c r="AP491" s="60">
        <v>114.44</v>
      </c>
      <c r="AQ491" s="60">
        <v>0</v>
      </c>
      <c r="AR491" s="58">
        <v>1</v>
      </c>
      <c r="AS491" s="58">
        <v>0</v>
      </c>
      <c r="AT491" s="60">
        <v>7129.2</v>
      </c>
      <c r="AU491" s="60">
        <v>17922.060000000001</v>
      </c>
      <c r="AV491" s="60">
        <v>114.44</v>
      </c>
      <c r="AW491" s="60">
        <v>17922.060000000001</v>
      </c>
      <c r="AX491" s="60">
        <v>0</v>
      </c>
      <c r="AY491" s="60">
        <v>0</v>
      </c>
      <c r="AZ491" s="60">
        <v>0</v>
      </c>
      <c r="BA491" s="60">
        <v>0</v>
      </c>
      <c r="BB491" s="60">
        <v>0</v>
      </c>
      <c r="BC491" s="60">
        <v>0</v>
      </c>
      <c r="BD491" s="60">
        <v>0</v>
      </c>
      <c r="BE491" s="60">
        <v>0</v>
      </c>
      <c r="BF491" s="60">
        <v>0</v>
      </c>
      <c r="BG491" s="60">
        <v>0</v>
      </c>
      <c r="BH491" s="60">
        <v>0</v>
      </c>
      <c r="BI491" s="60">
        <v>17922.060000000001</v>
      </c>
      <c r="BJ491" s="61">
        <v>87</v>
      </c>
      <c r="BK491" s="2" t="s">
        <v>817</v>
      </c>
    </row>
    <row r="492" spans="1:63" s="1" customFormat="1" ht="15" x14ac:dyDescent="0.25">
      <c r="A492" s="56" t="s">
        <v>127</v>
      </c>
      <c r="B492" s="56" t="s">
        <v>104</v>
      </c>
      <c r="C492" s="56" t="s">
        <v>128</v>
      </c>
      <c r="D492"/>
      <c r="E492"/>
      <c r="F492"/>
      <c r="G492" s="56" t="s">
        <v>129</v>
      </c>
      <c r="H492" s="56" t="s">
        <v>130</v>
      </c>
      <c r="I492" s="56" t="s">
        <v>757</v>
      </c>
      <c r="J492"/>
      <c r="K492" s="56" t="s">
        <v>70</v>
      </c>
      <c r="L492" s="56" t="s">
        <v>131</v>
      </c>
      <c r="M492"/>
      <c r="N492"/>
      <c r="O492" s="56" t="s">
        <v>132</v>
      </c>
      <c r="P492"/>
      <c r="Q492" s="56" t="s">
        <v>759</v>
      </c>
      <c r="R492"/>
      <c r="S492"/>
      <c r="T492" s="56" t="s">
        <v>2942</v>
      </c>
      <c r="U492" s="56" t="s">
        <v>2938</v>
      </c>
      <c r="V492" s="56" t="s">
        <v>162</v>
      </c>
      <c r="W492" s="58">
        <v>44559</v>
      </c>
      <c r="X492" s="59" t="s">
        <v>2943</v>
      </c>
      <c r="Y492" s="56" t="s">
        <v>163</v>
      </c>
      <c r="Z492" s="56" t="s">
        <v>164</v>
      </c>
      <c r="AA492" s="56" t="s">
        <v>119</v>
      </c>
      <c r="AB492" s="56" t="s">
        <v>165</v>
      </c>
      <c r="AC492" s="56" t="s">
        <v>166</v>
      </c>
      <c r="AD492"/>
      <c r="AE492" s="56" t="s">
        <v>167</v>
      </c>
      <c r="AF492" s="56" t="s">
        <v>114</v>
      </c>
      <c r="AG492" s="56" t="s">
        <v>115</v>
      </c>
      <c r="AH492" s="56" t="s">
        <v>168</v>
      </c>
      <c r="AI492" s="56" t="s">
        <v>74</v>
      </c>
      <c r="AJ492" s="56" t="s">
        <v>79</v>
      </c>
      <c r="AK492" s="56" t="s">
        <v>169</v>
      </c>
      <c r="AL492" s="56" t="s">
        <v>169</v>
      </c>
      <c r="AM492"/>
      <c r="AN492" s="56" t="s">
        <v>75</v>
      </c>
      <c r="AO492" s="56" t="s">
        <v>3</v>
      </c>
      <c r="AP492" s="60">
        <v>24.01</v>
      </c>
      <c r="AQ492" s="60">
        <v>0</v>
      </c>
      <c r="AR492" s="58">
        <v>1</v>
      </c>
      <c r="AS492" s="58">
        <v>0</v>
      </c>
      <c r="AT492" s="60">
        <v>7129.2</v>
      </c>
      <c r="AU492" s="60">
        <v>17922.060000000001</v>
      </c>
      <c r="AV492" s="60">
        <v>24.01</v>
      </c>
      <c r="AW492" s="60">
        <v>17922.060000000001</v>
      </c>
      <c r="AX492" s="60">
        <v>0</v>
      </c>
      <c r="AY492" s="60">
        <v>0</v>
      </c>
      <c r="AZ492" s="60">
        <v>0</v>
      </c>
      <c r="BA492" s="60">
        <v>0</v>
      </c>
      <c r="BB492" s="60">
        <v>0</v>
      </c>
      <c r="BC492" s="60">
        <v>0</v>
      </c>
      <c r="BD492" s="60">
        <v>0</v>
      </c>
      <c r="BE492" s="60">
        <v>0</v>
      </c>
      <c r="BF492" s="60">
        <v>0</v>
      </c>
      <c r="BG492" s="60">
        <v>0</v>
      </c>
      <c r="BH492" s="60">
        <v>0</v>
      </c>
      <c r="BI492" s="60">
        <v>17922.060000000001</v>
      </c>
      <c r="BJ492" s="61">
        <v>87</v>
      </c>
      <c r="BK492" s="2" t="s">
        <v>817</v>
      </c>
    </row>
    <row r="493" spans="1:63" s="1" customFormat="1" ht="15" x14ac:dyDescent="0.25">
      <c r="A493" s="56" t="s">
        <v>127</v>
      </c>
      <c r="B493" s="56" t="s">
        <v>104</v>
      </c>
      <c r="C493" s="56" t="s">
        <v>128</v>
      </c>
      <c r="D493"/>
      <c r="E493"/>
      <c r="F493"/>
      <c r="G493" s="56" t="s">
        <v>129</v>
      </c>
      <c r="H493" s="56" t="s">
        <v>130</v>
      </c>
      <c r="I493" s="56" t="s">
        <v>757</v>
      </c>
      <c r="J493"/>
      <c r="K493" s="56" t="s">
        <v>70</v>
      </c>
      <c r="L493" s="56" t="s">
        <v>131</v>
      </c>
      <c r="M493"/>
      <c r="N493"/>
      <c r="O493" s="56" t="s">
        <v>132</v>
      </c>
      <c r="P493"/>
      <c r="Q493" s="56" t="s">
        <v>759</v>
      </c>
      <c r="R493"/>
      <c r="S493"/>
      <c r="T493" s="56" t="s">
        <v>2942</v>
      </c>
      <c r="U493" s="56" t="s">
        <v>2938</v>
      </c>
      <c r="V493" s="56" t="s">
        <v>789</v>
      </c>
      <c r="W493" s="58">
        <v>44466</v>
      </c>
      <c r="X493" s="59" t="s">
        <v>2944</v>
      </c>
      <c r="Y493" s="56" t="s">
        <v>790</v>
      </c>
      <c r="Z493" s="56" t="s">
        <v>791</v>
      </c>
      <c r="AA493" s="56" t="s">
        <v>119</v>
      </c>
      <c r="AB493" s="56" t="s">
        <v>173</v>
      </c>
      <c r="AC493" s="56" t="s">
        <v>174</v>
      </c>
      <c r="AD493"/>
      <c r="AE493" s="56" t="s">
        <v>792</v>
      </c>
      <c r="AF493" s="56" t="s">
        <v>114</v>
      </c>
      <c r="AG493" s="56" t="s">
        <v>115</v>
      </c>
      <c r="AH493" s="56" t="s">
        <v>793</v>
      </c>
      <c r="AI493" s="56" t="s">
        <v>74</v>
      </c>
      <c r="AJ493" s="56" t="s">
        <v>79</v>
      </c>
      <c r="AK493" s="56" t="s">
        <v>794</v>
      </c>
      <c r="AL493" s="56" t="s">
        <v>794</v>
      </c>
      <c r="AM493"/>
      <c r="AN493" s="56" t="s">
        <v>75</v>
      </c>
      <c r="AO493" s="56" t="s">
        <v>3</v>
      </c>
      <c r="AP493" s="60">
        <v>72.209999999999994</v>
      </c>
      <c r="AQ493" s="60">
        <v>0</v>
      </c>
      <c r="AR493" s="58">
        <v>1</v>
      </c>
      <c r="AS493" s="58">
        <v>0</v>
      </c>
      <c r="AT493" s="60">
        <v>7129.2</v>
      </c>
      <c r="AU493" s="60">
        <v>17922.060000000001</v>
      </c>
      <c r="AV493" s="60">
        <v>72.209999999999994</v>
      </c>
      <c r="AW493" s="60">
        <v>17922.060000000001</v>
      </c>
      <c r="AX493" s="60">
        <v>0</v>
      </c>
      <c r="AY493" s="60">
        <v>0</v>
      </c>
      <c r="AZ493" s="60">
        <v>0</v>
      </c>
      <c r="BA493" s="60">
        <v>0</v>
      </c>
      <c r="BB493" s="60">
        <v>0</v>
      </c>
      <c r="BC493" s="60">
        <v>0</v>
      </c>
      <c r="BD493" s="60">
        <v>0</v>
      </c>
      <c r="BE493" s="60">
        <v>0</v>
      </c>
      <c r="BF493" s="60">
        <v>0</v>
      </c>
      <c r="BG493" s="60">
        <v>0</v>
      </c>
      <c r="BH493" s="60">
        <v>0</v>
      </c>
      <c r="BI493" s="60">
        <v>17922.060000000001</v>
      </c>
      <c r="BJ493" s="61">
        <v>87</v>
      </c>
      <c r="BK493" s="2" t="s">
        <v>817</v>
      </c>
    </row>
    <row r="494" spans="1:63" s="1" customFormat="1" ht="15" x14ac:dyDescent="0.25">
      <c r="A494" s="56" t="s">
        <v>127</v>
      </c>
      <c r="B494" s="56" t="s">
        <v>104</v>
      </c>
      <c r="C494" s="56" t="s">
        <v>128</v>
      </c>
      <c r="D494"/>
      <c r="E494"/>
      <c r="F494"/>
      <c r="G494" s="56" t="s">
        <v>129</v>
      </c>
      <c r="H494" s="56" t="s">
        <v>130</v>
      </c>
      <c r="I494" s="56" t="s">
        <v>757</v>
      </c>
      <c r="J494"/>
      <c r="K494" s="56" t="s">
        <v>70</v>
      </c>
      <c r="L494" s="56" t="s">
        <v>131</v>
      </c>
      <c r="M494"/>
      <c r="N494"/>
      <c r="O494" s="56" t="s">
        <v>132</v>
      </c>
      <c r="P494"/>
      <c r="Q494" s="56" t="s">
        <v>759</v>
      </c>
      <c r="R494"/>
      <c r="S494"/>
      <c r="T494" s="56" t="s">
        <v>2942</v>
      </c>
      <c r="U494" s="56" t="s">
        <v>2938</v>
      </c>
      <c r="V494" s="56" t="s">
        <v>2945</v>
      </c>
      <c r="W494" s="58">
        <v>48672</v>
      </c>
      <c r="X494" s="59" t="s">
        <v>2946</v>
      </c>
      <c r="Y494" s="56" t="s">
        <v>837</v>
      </c>
      <c r="Z494" s="56" t="s">
        <v>838</v>
      </c>
      <c r="AA494" s="56" t="s">
        <v>76</v>
      </c>
      <c r="AB494" s="56" t="s">
        <v>77</v>
      </c>
      <c r="AC494" s="56" t="s">
        <v>78</v>
      </c>
      <c r="AD494"/>
      <c r="AE494" s="56" t="s">
        <v>171</v>
      </c>
      <c r="AF494" s="56" t="s">
        <v>96</v>
      </c>
      <c r="AG494" s="56" t="s">
        <v>73</v>
      </c>
      <c r="AH494" s="56" t="s">
        <v>172</v>
      </c>
      <c r="AI494" s="56" t="s">
        <v>74</v>
      </c>
      <c r="AJ494" s="56" t="s">
        <v>79</v>
      </c>
      <c r="AK494" s="56" t="s">
        <v>170</v>
      </c>
      <c r="AL494" s="56" t="s">
        <v>170</v>
      </c>
      <c r="AM494"/>
      <c r="AN494" s="56" t="s">
        <v>75</v>
      </c>
      <c r="AO494" s="56" t="s">
        <v>3</v>
      </c>
      <c r="AP494" s="60">
        <v>152.84</v>
      </c>
      <c r="AQ494" s="60">
        <v>0</v>
      </c>
      <c r="AR494" s="58">
        <v>1</v>
      </c>
      <c r="AS494" s="58">
        <v>0</v>
      </c>
      <c r="AT494" s="60">
        <v>7129.2</v>
      </c>
      <c r="AU494" s="60">
        <v>17922.060000000001</v>
      </c>
      <c r="AV494" s="60">
        <v>152.84</v>
      </c>
      <c r="AW494" s="60">
        <v>17922.060000000001</v>
      </c>
      <c r="AX494" s="60">
        <v>0</v>
      </c>
      <c r="AY494" s="60">
        <v>0</v>
      </c>
      <c r="AZ494" s="60">
        <v>0</v>
      </c>
      <c r="BA494" s="60">
        <v>0</v>
      </c>
      <c r="BB494" s="60">
        <v>0</v>
      </c>
      <c r="BC494" s="60">
        <v>0</v>
      </c>
      <c r="BD494" s="60">
        <v>0</v>
      </c>
      <c r="BE494" s="60">
        <v>0</v>
      </c>
      <c r="BF494" s="60">
        <v>0</v>
      </c>
      <c r="BG494" s="60">
        <v>0</v>
      </c>
      <c r="BH494" s="60">
        <v>0</v>
      </c>
      <c r="BI494" s="60">
        <v>17922.060000000001</v>
      </c>
      <c r="BJ494" s="61">
        <v>87</v>
      </c>
      <c r="BK494" s="2" t="s">
        <v>817</v>
      </c>
    </row>
    <row r="495" spans="1:63" s="1" customFormat="1" ht="15" x14ac:dyDescent="0.25">
      <c r="A495" s="56" t="s">
        <v>127</v>
      </c>
      <c r="B495" s="56" t="s">
        <v>104</v>
      </c>
      <c r="C495" s="56" t="s">
        <v>128</v>
      </c>
      <c r="D495"/>
      <c r="E495"/>
      <c r="F495"/>
      <c r="G495" s="56" t="s">
        <v>129</v>
      </c>
      <c r="H495" s="56" t="s">
        <v>130</v>
      </c>
      <c r="I495" s="56" t="s">
        <v>757</v>
      </c>
      <c r="J495"/>
      <c r="K495" s="56" t="s">
        <v>70</v>
      </c>
      <c r="L495" s="56" t="s">
        <v>131</v>
      </c>
      <c r="M495"/>
      <c r="N495"/>
      <c r="O495" s="56" t="s">
        <v>132</v>
      </c>
      <c r="P495"/>
      <c r="Q495" s="56" t="s">
        <v>759</v>
      </c>
      <c r="R495"/>
      <c r="S495"/>
      <c r="T495" s="56" t="s">
        <v>2942</v>
      </c>
      <c r="U495" s="56" t="s">
        <v>2938</v>
      </c>
      <c r="V495" s="56" t="s">
        <v>2947</v>
      </c>
      <c r="W495" s="58">
        <v>47903</v>
      </c>
      <c r="X495" s="59" t="s">
        <v>2948</v>
      </c>
      <c r="Y495" s="56" t="s">
        <v>795</v>
      </c>
      <c r="Z495" s="56" t="s">
        <v>796</v>
      </c>
      <c r="AA495" s="56" t="s">
        <v>180</v>
      </c>
      <c r="AB495" s="56" t="s">
        <v>181</v>
      </c>
      <c r="AC495" s="56" t="s">
        <v>182</v>
      </c>
      <c r="AD495"/>
      <c r="AE495" s="56" t="s">
        <v>797</v>
      </c>
      <c r="AF495" s="56" t="s">
        <v>114</v>
      </c>
      <c r="AG495" s="56" t="s">
        <v>115</v>
      </c>
      <c r="AH495" s="56" t="s">
        <v>798</v>
      </c>
      <c r="AI495" s="56" t="s">
        <v>74</v>
      </c>
      <c r="AJ495" s="56" t="s">
        <v>183</v>
      </c>
      <c r="AK495" s="56" t="s">
        <v>799</v>
      </c>
      <c r="AL495" s="56" t="s">
        <v>800</v>
      </c>
      <c r="AM495"/>
      <c r="AN495" s="56" t="s">
        <v>75</v>
      </c>
      <c r="AO495" s="56" t="s">
        <v>3</v>
      </c>
      <c r="AP495" s="60">
        <v>10.01</v>
      </c>
      <c r="AQ495" s="60">
        <v>0</v>
      </c>
      <c r="AR495" s="58">
        <v>1</v>
      </c>
      <c r="AS495" s="58">
        <v>0</v>
      </c>
      <c r="AT495" s="60">
        <v>7129.2</v>
      </c>
      <c r="AU495" s="60">
        <v>17922.060000000001</v>
      </c>
      <c r="AV495" s="60">
        <v>10.01</v>
      </c>
      <c r="AW495" s="60">
        <v>17922.060000000001</v>
      </c>
      <c r="AX495" s="60">
        <v>0</v>
      </c>
      <c r="AY495" s="60">
        <v>0</v>
      </c>
      <c r="AZ495" s="60">
        <v>0</v>
      </c>
      <c r="BA495" s="60">
        <v>0</v>
      </c>
      <c r="BB495" s="60">
        <v>0</v>
      </c>
      <c r="BC495" s="60">
        <v>0</v>
      </c>
      <c r="BD495" s="60">
        <v>0</v>
      </c>
      <c r="BE495" s="60">
        <v>0</v>
      </c>
      <c r="BF495" s="60">
        <v>0</v>
      </c>
      <c r="BG495" s="60">
        <v>0</v>
      </c>
      <c r="BH495" s="60">
        <v>0</v>
      </c>
      <c r="BI495" s="60">
        <v>17922.060000000001</v>
      </c>
      <c r="BJ495" s="61">
        <v>87</v>
      </c>
      <c r="BK495" s="2" t="s">
        <v>817</v>
      </c>
    </row>
    <row r="496" spans="1:63" s="1" customFormat="1" ht="15" x14ac:dyDescent="0.25">
      <c r="A496" s="56" t="s">
        <v>127</v>
      </c>
      <c r="B496" s="56" t="s">
        <v>104</v>
      </c>
      <c r="C496" s="56" t="s">
        <v>128</v>
      </c>
      <c r="D496"/>
      <c r="E496"/>
      <c r="F496"/>
      <c r="G496" s="56" t="s">
        <v>129</v>
      </c>
      <c r="H496" s="56" t="s">
        <v>130</v>
      </c>
      <c r="I496" s="56" t="s">
        <v>757</v>
      </c>
      <c r="J496"/>
      <c r="K496" s="56" t="s">
        <v>70</v>
      </c>
      <c r="L496" s="56" t="s">
        <v>131</v>
      </c>
      <c r="M496"/>
      <c r="N496"/>
      <c r="O496" s="56" t="s">
        <v>132</v>
      </c>
      <c r="P496"/>
      <c r="Q496" s="56" t="s">
        <v>758</v>
      </c>
      <c r="R496"/>
      <c r="S496"/>
      <c r="T496" s="56" t="s">
        <v>2949</v>
      </c>
      <c r="U496" s="56" t="s">
        <v>2949</v>
      </c>
      <c r="V496" s="56" t="s">
        <v>2950</v>
      </c>
      <c r="W496" s="58">
        <v>50775</v>
      </c>
      <c r="X496" s="59" t="s">
        <v>2951</v>
      </c>
      <c r="Y496" s="56" t="s">
        <v>842</v>
      </c>
      <c r="Z496" s="56" t="s">
        <v>843</v>
      </c>
      <c r="AA496" s="56" t="s">
        <v>76</v>
      </c>
      <c r="AB496" s="56" t="s">
        <v>102</v>
      </c>
      <c r="AC496" s="56" t="s">
        <v>103</v>
      </c>
      <c r="AD496"/>
      <c r="AE496" s="56" t="s">
        <v>777</v>
      </c>
      <c r="AF496" s="56" t="s">
        <v>760</v>
      </c>
      <c r="AG496" s="56" t="s">
        <v>761</v>
      </c>
      <c r="AH496" s="56" t="s">
        <v>844</v>
      </c>
      <c r="AI496" s="56" t="s">
        <v>81</v>
      </c>
      <c r="AJ496" s="56" t="s">
        <v>79</v>
      </c>
      <c r="AK496" s="56" t="s">
        <v>170</v>
      </c>
      <c r="AL496" s="56" t="s">
        <v>170</v>
      </c>
      <c r="AM496"/>
      <c r="AN496" s="56" t="s">
        <v>75</v>
      </c>
      <c r="AO496" s="56" t="s">
        <v>2</v>
      </c>
      <c r="AP496" s="60">
        <v>273.07</v>
      </c>
      <c r="AQ496" s="60">
        <v>0</v>
      </c>
      <c r="AR496" s="58">
        <v>1</v>
      </c>
      <c r="AS496" s="58">
        <v>0</v>
      </c>
      <c r="AT496" s="60">
        <v>7129.2</v>
      </c>
      <c r="AU496" s="60">
        <v>17922.060000000001</v>
      </c>
      <c r="AV496" s="60">
        <v>199.96</v>
      </c>
      <c r="AW496" s="60">
        <v>17922.060000000001</v>
      </c>
      <c r="AX496" s="60">
        <v>0</v>
      </c>
      <c r="AY496" s="60">
        <v>0</v>
      </c>
      <c r="AZ496" s="60">
        <v>0</v>
      </c>
      <c r="BA496" s="60">
        <v>0</v>
      </c>
      <c r="BB496" s="60">
        <v>0</v>
      </c>
      <c r="BC496" s="60">
        <v>0</v>
      </c>
      <c r="BD496" s="60">
        <v>0</v>
      </c>
      <c r="BE496" s="60">
        <v>0</v>
      </c>
      <c r="BF496" s="60">
        <v>0</v>
      </c>
      <c r="BG496" s="60">
        <v>0</v>
      </c>
      <c r="BH496" s="60">
        <v>0</v>
      </c>
      <c r="BI496" s="60">
        <v>17922.060000000001</v>
      </c>
      <c r="BJ496" s="61">
        <v>87</v>
      </c>
      <c r="BK496" s="2" t="s">
        <v>817</v>
      </c>
    </row>
    <row r="497" spans="1:63" s="1" customFormat="1" ht="15" x14ac:dyDescent="0.25">
      <c r="A497" s="56" t="s">
        <v>127</v>
      </c>
      <c r="B497" s="56" t="s">
        <v>104</v>
      </c>
      <c r="C497" s="56" t="s">
        <v>128</v>
      </c>
      <c r="D497"/>
      <c r="E497"/>
      <c r="F497"/>
      <c r="G497" s="56" t="s">
        <v>129</v>
      </c>
      <c r="H497" s="56" t="s">
        <v>130</v>
      </c>
      <c r="I497" s="56" t="s">
        <v>757</v>
      </c>
      <c r="J497"/>
      <c r="K497" s="56" t="s">
        <v>70</v>
      </c>
      <c r="L497" s="56" t="s">
        <v>131</v>
      </c>
      <c r="M497"/>
      <c r="N497"/>
      <c r="O497" s="56" t="s">
        <v>132</v>
      </c>
      <c r="P497"/>
      <c r="Q497" s="56" t="s">
        <v>759</v>
      </c>
      <c r="R497"/>
      <c r="S497"/>
      <c r="T497" s="56" t="s">
        <v>2949</v>
      </c>
      <c r="U497" s="56" t="s">
        <v>2938</v>
      </c>
      <c r="V497" s="56" t="s">
        <v>2952</v>
      </c>
      <c r="W497" s="58">
        <v>47251</v>
      </c>
      <c r="X497" s="59" t="s">
        <v>2953</v>
      </c>
      <c r="Y497" s="56" t="s">
        <v>149</v>
      </c>
      <c r="Z497" s="56" t="s">
        <v>150</v>
      </c>
      <c r="AA497" s="56" t="s">
        <v>151</v>
      </c>
      <c r="AB497" s="56" t="s">
        <v>152</v>
      </c>
      <c r="AC497" s="56" t="s">
        <v>153</v>
      </c>
      <c r="AD497"/>
      <c r="AE497" s="56" t="s">
        <v>154</v>
      </c>
      <c r="AF497" s="56" t="s">
        <v>155</v>
      </c>
      <c r="AG497" s="56" t="s">
        <v>156</v>
      </c>
      <c r="AH497" s="56" t="s">
        <v>157</v>
      </c>
      <c r="AI497" s="56" t="s">
        <v>74</v>
      </c>
      <c r="AJ497" s="56" t="s">
        <v>158</v>
      </c>
      <c r="AK497" s="56" t="s">
        <v>159</v>
      </c>
      <c r="AL497" s="56" t="s">
        <v>159</v>
      </c>
      <c r="AM497"/>
      <c r="AN497" s="56" t="s">
        <v>75</v>
      </c>
      <c r="AO497" s="56" t="s">
        <v>3</v>
      </c>
      <c r="AP497" s="60">
        <v>53</v>
      </c>
      <c r="AQ497" s="60">
        <v>0</v>
      </c>
      <c r="AR497" s="58">
        <v>1</v>
      </c>
      <c r="AS497" s="58">
        <v>0</v>
      </c>
      <c r="AT497" s="60">
        <v>7129.2</v>
      </c>
      <c r="AU497" s="60">
        <v>17922.060000000001</v>
      </c>
      <c r="AV497" s="60">
        <v>53</v>
      </c>
      <c r="AW497" s="60">
        <v>17922.060000000001</v>
      </c>
      <c r="AX497" s="60">
        <v>0</v>
      </c>
      <c r="AY497" s="60">
        <v>0</v>
      </c>
      <c r="AZ497" s="60">
        <v>0</v>
      </c>
      <c r="BA497" s="60">
        <v>0</v>
      </c>
      <c r="BB497" s="60">
        <v>0</v>
      </c>
      <c r="BC497" s="60">
        <v>0</v>
      </c>
      <c r="BD497" s="60">
        <v>0</v>
      </c>
      <c r="BE497" s="60">
        <v>0</v>
      </c>
      <c r="BF497" s="60">
        <v>0</v>
      </c>
      <c r="BG497" s="60">
        <v>0</v>
      </c>
      <c r="BH497" s="60">
        <v>0</v>
      </c>
      <c r="BI497" s="60">
        <v>17922.060000000001</v>
      </c>
      <c r="BJ497" s="61">
        <v>87</v>
      </c>
      <c r="BK497" s="2" t="s">
        <v>817</v>
      </c>
    </row>
    <row r="498" spans="1:63" s="1" customFormat="1" ht="23.25" x14ac:dyDescent="0.25">
      <c r="A498" s="56" t="s">
        <v>127</v>
      </c>
      <c r="B498" s="56" t="s">
        <v>104</v>
      </c>
      <c r="C498" s="56" t="s">
        <v>128</v>
      </c>
      <c r="D498"/>
      <c r="E498"/>
      <c r="F498"/>
      <c r="G498" s="56" t="s">
        <v>129</v>
      </c>
      <c r="H498" s="56" t="s">
        <v>130</v>
      </c>
      <c r="I498" s="56" t="s">
        <v>757</v>
      </c>
      <c r="J498"/>
      <c r="K498" s="56" t="s">
        <v>70</v>
      </c>
      <c r="L498" s="56" t="s">
        <v>131</v>
      </c>
      <c r="M498"/>
      <c r="N498"/>
      <c r="O498" s="56" t="s">
        <v>132</v>
      </c>
      <c r="P498"/>
      <c r="Q498" s="56" t="s">
        <v>759</v>
      </c>
      <c r="R498"/>
      <c r="S498"/>
      <c r="T498" s="56" t="s">
        <v>2949</v>
      </c>
      <c r="U498" s="56" t="s">
        <v>2942</v>
      </c>
      <c r="V498" s="56" t="s">
        <v>2954</v>
      </c>
      <c r="W498" s="58">
        <v>46618</v>
      </c>
      <c r="X498" s="59" t="s">
        <v>2955</v>
      </c>
      <c r="Y498" s="56" t="s">
        <v>1790</v>
      </c>
      <c r="Z498" s="56" t="s">
        <v>1791</v>
      </c>
      <c r="AA498" s="56" t="s">
        <v>142</v>
      </c>
      <c r="AB498" s="56" t="s">
        <v>143</v>
      </c>
      <c r="AC498" s="56" t="s">
        <v>144</v>
      </c>
      <c r="AD498"/>
      <c r="AE498" s="56" t="s">
        <v>1792</v>
      </c>
      <c r="AF498" s="56" t="s">
        <v>114</v>
      </c>
      <c r="AG498" s="56" t="s">
        <v>115</v>
      </c>
      <c r="AH498" s="56" t="s">
        <v>845</v>
      </c>
      <c r="AI498" s="56" t="s">
        <v>74</v>
      </c>
      <c r="AJ498" s="56" t="s">
        <v>147</v>
      </c>
      <c r="AK498" s="56" t="s">
        <v>1793</v>
      </c>
      <c r="AL498" s="56" t="s">
        <v>1793</v>
      </c>
      <c r="AM498"/>
      <c r="AN498" s="56" t="s">
        <v>75</v>
      </c>
      <c r="AO498" s="56" t="s">
        <v>3</v>
      </c>
      <c r="AP498" s="60">
        <v>15</v>
      </c>
      <c r="AQ498" s="60">
        <v>0</v>
      </c>
      <c r="AR498" s="58">
        <v>1</v>
      </c>
      <c r="AS498" s="58">
        <v>0</v>
      </c>
      <c r="AT498" s="60">
        <v>7129.2</v>
      </c>
      <c r="AU498" s="60">
        <v>17922.060000000001</v>
      </c>
      <c r="AV498" s="60">
        <v>15</v>
      </c>
      <c r="AW498" s="60">
        <v>17922.060000000001</v>
      </c>
      <c r="AX498" s="60">
        <v>0</v>
      </c>
      <c r="AY498" s="60">
        <v>0</v>
      </c>
      <c r="AZ498" s="60">
        <v>0</v>
      </c>
      <c r="BA498" s="60">
        <v>0</v>
      </c>
      <c r="BB498" s="60">
        <v>0</v>
      </c>
      <c r="BC498" s="60">
        <v>0</v>
      </c>
      <c r="BD498" s="60">
        <v>0</v>
      </c>
      <c r="BE498" s="60">
        <v>0</v>
      </c>
      <c r="BF498" s="60">
        <v>0</v>
      </c>
      <c r="BG498" s="60">
        <v>0</v>
      </c>
      <c r="BH498" s="60">
        <v>0</v>
      </c>
      <c r="BI498" s="60">
        <v>17922.060000000001</v>
      </c>
      <c r="BJ498" s="61">
        <v>87</v>
      </c>
      <c r="BK498" s="2" t="s">
        <v>817</v>
      </c>
    </row>
    <row r="499" spans="1:63" s="1" customFormat="1" ht="15" x14ac:dyDescent="0.25">
      <c r="A499" s="56" t="s">
        <v>127</v>
      </c>
      <c r="B499" s="56" t="s">
        <v>104</v>
      </c>
      <c r="C499" s="56" t="s">
        <v>128</v>
      </c>
      <c r="D499"/>
      <c r="E499"/>
      <c r="F499"/>
      <c r="G499" s="56" t="s">
        <v>129</v>
      </c>
      <c r="H499" s="56" t="s">
        <v>130</v>
      </c>
      <c r="I499" s="56" t="s">
        <v>757</v>
      </c>
      <c r="J499"/>
      <c r="K499" s="56" t="s">
        <v>70</v>
      </c>
      <c r="L499" s="56" t="s">
        <v>131</v>
      </c>
      <c r="M499"/>
      <c r="N499"/>
      <c r="O499" s="56" t="s">
        <v>132</v>
      </c>
      <c r="P499"/>
      <c r="Q499" s="56" t="s">
        <v>759</v>
      </c>
      <c r="R499"/>
      <c r="S499"/>
      <c r="T499" s="56" t="s">
        <v>2949</v>
      </c>
      <c r="U499" s="56" t="s">
        <v>2938</v>
      </c>
      <c r="V499" s="56" t="s">
        <v>2956</v>
      </c>
      <c r="W499" s="58">
        <v>45515</v>
      </c>
      <c r="X499" s="59" t="s">
        <v>2957</v>
      </c>
      <c r="Y499" s="56" t="s">
        <v>837</v>
      </c>
      <c r="Z499" s="56" t="s">
        <v>838</v>
      </c>
      <c r="AA499" s="56" t="s">
        <v>76</v>
      </c>
      <c r="AB499" s="56" t="s">
        <v>77</v>
      </c>
      <c r="AC499" s="56" t="s">
        <v>78</v>
      </c>
      <c r="AD499"/>
      <c r="AE499" s="56" t="s">
        <v>171</v>
      </c>
      <c r="AF499" s="56" t="s">
        <v>96</v>
      </c>
      <c r="AG499" s="56" t="s">
        <v>73</v>
      </c>
      <c r="AH499" s="56" t="s">
        <v>172</v>
      </c>
      <c r="AI499" s="56" t="s">
        <v>74</v>
      </c>
      <c r="AJ499" s="56" t="s">
        <v>79</v>
      </c>
      <c r="AK499" s="56" t="s">
        <v>170</v>
      </c>
      <c r="AL499" s="56" t="s">
        <v>170</v>
      </c>
      <c r="AM499"/>
      <c r="AN499" s="56" t="s">
        <v>75</v>
      </c>
      <c r="AO499" s="56" t="s">
        <v>3</v>
      </c>
      <c r="AP499" s="60">
        <v>17.59</v>
      </c>
      <c r="AQ499" s="60">
        <v>0</v>
      </c>
      <c r="AR499" s="58">
        <v>1</v>
      </c>
      <c r="AS499" s="58">
        <v>0</v>
      </c>
      <c r="AT499" s="60">
        <v>7129.2</v>
      </c>
      <c r="AU499" s="60">
        <v>17922.060000000001</v>
      </c>
      <c r="AV499" s="60">
        <v>17.59</v>
      </c>
      <c r="AW499" s="60">
        <v>17922.060000000001</v>
      </c>
      <c r="AX499" s="60">
        <v>0</v>
      </c>
      <c r="AY499" s="60">
        <v>0</v>
      </c>
      <c r="AZ499" s="60">
        <v>0</v>
      </c>
      <c r="BA499" s="60">
        <v>0</v>
      </c>
      <c r="BB499" s="60">
        <v>0</v>
      </c>
      <c r="BC499" s="60">
        <v>0</v>
      </c>
      <c r="BD499" s="60">
        <v>0</v>
      </c>
      <c r="BE499" s="60">
        <v>0</v>
      </c>
      <c r="BF499" s="60">
        <v>0</v>
      </c>
      <c r="BG499" s="60">
        <v>0</v>
      </c>
      <c r="BH499" s="60">
        <v>0</v>
      </c>
      <c r="BI499" s="60">
        <v>17922.060000000001</v>
      </c>
      <c r="BJ499" s="61">
        <v>87</v>
      </c>
      <c r="BK499" s="2" t="s">
        <v>817</v>
      </c>
    </row>
    <row r="500" spans="1:63" s="1" customFormat="1" ht="15" x14ac:dyDescent="0.25">
      <c r="A500" s="56" t="s">
        <v>127</v>
      </c>
      <c r="B500" s="56" t="s">
        <v>104</v>
      </c>
      <c r="C500" s="56" t="s">
        <v>128</v>
      </c>
      <c r="D500"/>
      <c r="E500"/>
      <c r="F500"/>
      <c r="G500" s="56" t="s">
        <v>129</v>
      </c>
      <c r="H500" s="56" t="s">
        <v>130</v>
      </c>
      <c r="I500" s="56" t="s">
        <v>757</v>
      </c>
      <c r="J500"/>
      <c r="K500" s="56" t="s">
        <v>70</v>
      </c>
      <c r="L500" s="56" t="s">
        <v>131</v>
      </c>
      <c r="M500"/>
      <c r="N500"/>
      <c r="O500" s="56" t="s">
        <v>132</v>
      </c>
      <c r="P500"/>
      <c r="Q500" s="56" t="s">
        <v>759</v>
      </c>
      <c r="R500"/>
      <c r="S500"/>
      <c r="T500" s="56" t="s">
        <v>2949</v>
      </c>
      <c r="U500" s="56" t="s">
        <v>2942</v>
      </c>
      <c r="V500" s="56" t="s">
        <v>846</v>
      </c>
      <c r="W500" s="58">
        <v>48927</v>
      </c>
      <c r="X500" s="59" t="s">
        <v>2958</v>
      </c>
      <c r="Y500" s="56" t="s">
        <v>847</v>
      </c>
      <c r="Z500" s="56" t="s">
        <v>848</v>
      </c>
      <c r="AA500" s="56" t="s">
        <v>782</v>
      </c>
      <c r="AB500" s="56" t="s">
        <v>834</v>
      </c>
      <c r="AC500" s="56" t="s">
        <v>835</v>
      </c>
      <c r="AD500"/>
      <c r="AE500" s="56" t="s">
        <v>849</v>
      </c>
      <c r="AF500" s="56" t="s">
        <v>114</v>
      </c>
      <c r="AG500" s="56" t="s">
        <v>115</v>
      </c>
      <c r="AH500" s="56" t="s">
        <v>845</v>
      </c>
      <c r="AI500" s="56" t="s">
        <v>74</v>
      </c>
      <c r="AJ500" s="56" t="s">
        <v>836</v>
      </c>
      <c r="AK500" s="56" t="s">
        <v>850</v>
      </c>
      <c r="AL500" s="56" t="s">
        <v>850</v>
      </c>
      <c r="AM500"/>
      <c r="AN500" s="56" t="s">
        <v>75</v>
      </c>
      <c r="AO500" s="56" t="s">
        <v>3</v>
      </c>
      <c r="AP500" s="60">
        <v>101.78</v>
      </c>
      <c r="AQ500" s="60">
        <v>0</v>
      </c>
      <c r="AR500" s="58">
        <v>1</v>
      </c>
      <c r="AS500" s="58">
        <v>0</v>
      </c>
      <c r="AT500" s="60">
        <v>7129.2</v>
      </c>
      <c r="AU500" s="60">
        <v>17922.060000000001</v>
      </c>
      <c r="AV500" s="60">
        <v>101.78</v>
      </c>
      <c r="AW500" s="60">
        <v>17922.060000000001</v>
      </c>
      <c r="AX500" s="60">
        <v>0</v>
      </c>
      <c r="AY500" s="60">
        <v>0</v>
      </c>
      <c r="AZ500" s="60">
        <v>0</v>
      </c>
      <c r="BA500" s="60">
        <v>0</v>
      </c>
      <c r="BB500" s="60">
        <v>0</v>
      </c>
      <c r="BC500" s="60">
        <v>0</v>
      </c>
      <c r="BD500" s="60">
        <v>0</v>
      </c>
      <c r="BE500" s="60">
        <v>0</v>
      </c>
      <c r="BF500" s="60">
        <v>0</v>
      </c>
      <c r="BG500" s="60">
        <v>0</v>
      </c>
      <c r="BH500" s="60">
        <v>0</v>
      </c>
      <c r="BI500" s="60">
        <v>17922.060000000001</v>
      </c>
      <c r="BJ500" s="61">
        <v>87</v>
      </c>
      <c r="BK500" s="2" t="s">
        <v>817</v>
      </c>
    </row>
    <row r="501" spans="1:63" s="1" customFormat="1" ht="15" x14ac:dyDescent="0.25">
      <c r="A501" s="56" t="s">
        <v>127</v>
      </c>
      <c r="B501" s="56" t="s">
        <v>104</v>
      </c>
      <c r="C501" s="56" t="s">
        <v>128</v>
      </c>
      <c r="D501"/>
      <c r="E501"/>
      <c r="F501"/>
      <c r="G501" s="56" t="s">
        <v>129</v>
      </c>
      <c r="H501" s="56" t="s">
        <v>130</v>
      </c>
      <c r="I501" s="56" t="s">
        <v>757</v>
      </c>
      <c r="J501"/>
      <c r="K501" s="56" t="s">
        <v>70</v>
      </c>
      <c r="L501" s="56" t="s">
        <v>131</v>
      </c>
      <c r="M501"/>
      <c r="N501"/>
      <c r="O501" s="56" t="s">
        <v>132</v>
      </c>
      <c r="P501"/>
      <c r="Q501" s="56" t="s">
        <v>759</v>
      </c>
      <c r="R501"/>
      <c r="S501"/>
      <c r="T501" s="56" t="s">
        <v>2959</v>
      </c>
      <c r="U501" s="56" t="s">
        <v>2960</v>
      </c>
      <c r="V501" s="56" t="s">
        <v>2961</v>
      </c>
      <c r="W501" s="58">
        <v>14033</v>
      </c>
      <c r="X501" s="59" t="s">
        <v>2962</v>
      </c>
      <c r="Y501" s="56" t="s">
        <v>2963</v>
      </c>
      <c r="Z501" s="56" t="s">
        <v>2964</v>
      </c>
      <c r="AA501" s="56" t="s">
        <v>782</v>
      </c>
      <c r="AB501" s="56" t="s">
        <v>834</v>
      </c>
      <c r="AC501" s="56" t="s">
        <v>835</v>
      </c>
      <c r="AD501"/>
      <c r="AE501" s="56" t="s">
        <v>2965</v>
      </c>
      <c r="AF501" s="56" t="s">
        <v>114</v>
      </c>
      <c r="AG501" s="56" t="s">
        <v>115</v>
      </c>
      <c r="AH501" s="56" t="s">
        <v>2966</v>
      </c>
      <c r="AI501" s="56" t="s">
        <v>74</v>
      </c>
      <c r="AJ501" s="56" t="s">
        <v>836</v>
      </c>
      <c r="AK501" s="56" t="s">
        <v>2967</v>
      </c>
      <c r="AL501" s="56" t="s">
        <v>2967</v>
      </c>
      <c r="AM501"/>
      <c r="AN501" s="56" t="s">
        <v>75</v>
      </c>
      <c r="AO501" s="56" t="s">
        <v>3</v>
      </c>
      <c r="AP501" s="60">
        <v>32.6</v>
      </c>
      <c r="AQ501" s="60">
        <v>0</v>
      </c>
      <c r="AR501" s="58">
        <v>1</v>
      </c>
      <c r="AS501" s="58">
        <v>0</v>
      </c>
      <c r="AT501" s="60">
        <v>7129.2</v>
      </c>
      <c r="AU501" s="60">
        <v>17922.060000000001</v>
      </c>
      <c r="AV501" s="60">
        <v>32.6</v>
      </c>
      <c r="AW501" s="60">
        <v>17922.060000000001</v>
      </c>
      <c r="AX501" s="60">
        <v>0</v>
      </c>
      <c r="AY501" s="60">
        <v>0</v>
      </c>
      <c r="AZ501" s="60">
        <v>0</v>
      </c>
      <c r="BA501" s="60">
        <v>0</v>
      </c>
      <c r="BB501" s="60">
        <v>0</v>
      </c>
      <c r="BC501" s="60">
        <v>0</v>
      </c>
      <c r="BD501" s="60">
        <v>0</v>
      </c>
      <c r="BE501" s="60">
        <v>0</v>
      </c>
      <c r="BF501" s="60">
        <v>0</v>
      </c>
      <c r="BG501" s="60">
        <v>0</v>
      </c>
      <c r="BH501" s="60">
        <v>0</v>
      </c>
      <c r="BI501" s="60">
        <v>17922.060000000001</v>
      </c>
      <c r="BJ501" s="61">
        <v>87</v>
      </c>
      <c r="BK501" s="2" t="s">
        <v>817</v>
      </c>
    </row>
    <row r="502" spans="1:63" s="1" customFormat="1" ht="15" x14ac:dyDescent="0.25">
      <c r="A502" s="56" t="s">
        <v>127</v>
      </c>
      <c r="B502" s="56" t="s">
        <v>104</v>
      </c>
      <c r="C502" s="56" t="s">
        <v>128</v>
      </c>
      <c r="D502"/>
      <c r="E502"/>
      <c r="F502"/>
      <c r="G502" s="56" t="s">
        <v>129</v>
      </c>
      <c r="H502" s="56" t="s">
        <v>130</v>
      </c>
      <c r="I502" s="56" t="s">
        <v>757</v>
      </c>
      <c r="J502"/>
      <c r="K502" s="56" t="s">
        <v>70</v>
      </c>
      <c r="L502" s="56" t="s">
        <v>131</v>
      </c>
      <c r="M502"/>
      <c r="N502"/>
      <c r="O502" s="56" t="s">
        <v>132</v>
      </c>
      <c r="P502"/>
      <c r="Q502" s="56" t="s">
        <v>758</v>
      </c>
      <c r="R502"/>
      <c r="S502"/>
      <c r="T502" s="56" t="s">
        <v>2968</v>
      </c>
      <c r="U502" s="56" t="s">
        <v>2968</v>
      </c>
      <c r="V502" s="56" t="s">
        <v>2969</v>
      </c>
      <c r="W502" s="58">
        <v>21163</v>
      </c>
      <c r="X502" s="59" t="s">
        <v>2970</v>
      </c>
      <c r="Y502" s="56" t="s">
        <v>807</v>
      </c>
      <c r="Z502" s="56" t="s">
        <v>808</v>
      </c>
      <c r="AA502" s="56" t="s">
        <v>94</v>
      </c>
      <c r="AB502" s="56" t="s">
        <v>809</v>
      </c>
      <c r="AC502" s="56" t="s">
        <v>116</v>
      </c>
      <c r="AD502"/>
      <c r="AE502" s="56" t="s">
        <v>810</v>
      </c>
      <c r="AF502" s="56" t="s">
        <v>811</v>
      </c>
      <c r="AG502"/>
      <c r="AH502" s="56" t="s">
        <v>812</v>
      </c>
      <c r="AI502" s="56" t="s">
        <v>117</v>
      </c>
      <c r="AJ502" s="56" t="s">
        <v>94</v>
      </c>
      <c r="AK502" s="56" t="s">
        <v>813</v>
      </c>
      <c r="AL502" s="56" t="s">
        <v>813</v>
      </c>
      <c r="AM502"/>
      <c r="AN502" s="56" t="s">
        <v>75</v>
      </c>
      <c r="AO502" s="56" t="s">
        <v>3</v>
      </c>
      <c r="AP502" s="60">
        <v>47.86</v>
      </c>
      <c r="AQ502" s="60">
        <v>0</v>
      </c>
      <c r="AR502" s="58">
        <v>1</v>
      </c>
      <c r="AS502" s="58">
        <v>0</v>
      </c>
      <c r="AT502" s="60">
        <v>7129.2</v>
      </c>
      <c r="AU502" s="60">
        <v>17922.060000000001</v>
      </c>
      <c r="AV502" s="60">
        <v>47.86</v>
      </c>
      <c r="AW502" s="60">
        <v>17922.060000000001</v>
      </c>
      <c r="AX502" s="60">
        <v>0</v>
      </c>
      <c r="AY502" s="60">
        <v>0</v>
      </c>
      <c r="AZ502" s="60">
        <v>0</v>
      </c>
      <c r="BA502" s="60">
        <v>0</v>
      </c>
      <c r="BB502" s="60">
        <v>0</v>
      </c>
      <c r="BC502" s="60">
        <v>0</v>
      </c>
      <c r="BD502" s="60">
        <v>0</v>
      </c>
      <c r="BE502" s="60">
        <v>0</v>
      </c>
      <c r="BF502" s="60">
        <v>0</v>
      </c>
      <c r="BG502" s="60">
        <v>0</v>
      </c>
      <c r="BH502" s="60">
        <v>0</v>
      </c>
      <c r="BI502" s="60">
        <v>17922.060000000001</v>
      </c>
      <c r="BJ502" s="61">
        <v>87</v>
      </c>
      <c r="BK502" s="2" t="s">
        <v>817</v>
      </c>
    </row>
    <row r="503" spans="1:63" s="1" customFormat="1" ht="15" x14ac:dyDescent="0.25">
      <c r="A503" s="56" t="s">
        <v>127</v>
      </c>
      <c r="B503" s="56" t="s">
        <v>104</v>
      </c>
      <c r="C503" s="56" t="s">
        <v>128</v>
      </c>
      <c r="D503"/>
      <c r="E503"/>
      <c r="F503"/>
      <c r="G503" s="56" t="s">
        <v>129</v>
      </c>
      <c r="H503" s="56" t="s">
        <v>130</v>
      </c>
      <c r="I503" s="56" t="s">
        <v>757</v>
      </c>
      <c r="J503"/>
      <c r="K503" s="56" t="s">
        <v>70</v>
      </c>
      <c r="L503" s="56" t="s">
        <v>131</v>
      </c>
      <c r="M503"/>
      <c r="N503"/>
      <c r="O503" s="56" t="s">
        <v>132</v>
      </c>
      <c r="P503"/>
      <c r="Q503" s="56" t="s">
        <v>759</v>
      </c>
      <c r="R503"/>
      <c r="S503"/>
      <c r="T503" s="56" t="s">
        <v>2971</v>
      </c>
      <c r="U503" s="56" t="s">
        <v>2971</v>
      </c>
      <c r="V503" s="56" t="s">
        <v>2972</v>
      </c>
      <c r="W503" s="58">
        <v>48021</v>
      </c>
      <c r="X503" s="59" t="s">
        <v>2973</v>
      </c>
      <c r="Y503" s="56" t="s">
        <v>1100</v>
      </c>
      <c r="Z503" s="56" t="s">
        <v>1101</v>
      </c>
      <c r="AA503" s="56" t="s">
        <v>76</v>
      </c>
      <c r="AB503" s="56" t="s">
        <v>102</v>
      </c>
      <c r="AC503" s="56" t="s">
        <v>103</v>
      </c>
      <c r="AD503"/>
      <c r="AE503" s="56" t="s">
        <v>1102</v>
      </c>
      <c r="AF503" s="56" t="s">
        <v>1103</v>
      </c>
      <c r="AG503" s="56" t="s">
        <v>73</v>
      </c>
      <c r="AH503" s="56" t="s">
        <v>1104</v>
      </c>
      <c r="AI503" s="56" t="s">
        <v>74</v>
      </c>
      <c r="AJ503" s="56" t="s">
        <v>79</v>
      </c>
      <c r="AK503" s="56" t="s">
        <v>1105</v>
      </c>
      <c r="AL503" s="56" t="s">
        <v>1105</v>
      </c>
      <c r="AM503"/>
      <c r="AN503" s="56" t="s">
        <v>75</v>
      </c>
      <c r="AO503" s="56" t="s">
        <v>3</v>
      </c>
      <c r="AP503" s="60">
        <v>92.38</v>
      </c>
      <c r="AQ503" s="60">
        <v>0</v>
      </c>
      <c r="AR503" s="58">
        <v>1</v>
      </c>
      <c r="AS503" s="58">
        <v>0</v>
      </c>
      <c r="AT503" s="60">
        <v>7129.2</v>
      </c>
      <c r="AU503" s="60">
        <v>17922.060000000001</v>
      </c>
      <c r="AV503" s="60">
        <v>92.38</v>
      </c>
      <c r="AW503" s="60">
        <v>17922.060000000001</v>
      </c>
      <c r="AX503" s="60">
        <v>0</v>
      </c>
      <c r="AY503" s="60">
        <v>0</v>
      </c>
      <c r="AZ503" s="60">
        <v>0</v>
      </c>
      <c r="BA503" s="60">
        <v>0</v>
      </c>
      <c r="BB503" s="60">
        <v>0</v>
      </c>
      <c r="BC503" s="60">
        <v>0</v>
      </c>
      <c r="BD503" s="60">
        <v>0</v>
      </c>
      <c r="BE503" s="60">
        <v>0</v>
      </c>
      <c r="BF503" s="60">
        <v>0</v>
      </c>
      <c r="BG503" s="60">
        <v>0</v>
      </c>
      <c r="BH503" s="60">
        <v>0</v>
      </c>
      <c r="BI503" s="60">
        <v>17922.060000000001</v>
      </c>
      <c r="BJ503" s="61">
        <v>87</v>
      </c>
      <c r="BK503" s="2" t="s">
        <v>817</v>
      </c>
    </row>
    <row r="504" spans="1:63" s="1" customFormat="1" ht="15" x14ac:dyDescent="0.25">
      <c r="A504" s="56" t="s">
        <v>127</v>
      </c>
      <c r="B504" s="56" t="s">
        <v>104</v>
      </c>
      <c r="C504" s="56" t="s">
        <v>128</v>
      </c>
      <c r="D504"/>
      <c r="E504"/>
      <c r="F504"/>
      <c r="G504" s="56" t="s">
        <v>129</v>
      </c>
      <c r="H504" s="56" t="s">
        <v>130</v>
      </c>
      <c r="I504" s="56" t="s">
        <v>757</v>
      </c>
      <c r="J504"/>
      <c r="K504" s="56" t="s">
        <v>70</v>
      </c>
      <c r="L504" s="56" t="s">
        <v>131</v>
      </c>
      <c r="M504"/>
      <c r="N504"/>
      <c r="O504" s="56" t="s">
        <v>132</v>
      </c>
      <c r="P504"/>
      <c r="Q504" s="56" t="s">
        <v>759</v>
      </c>
      <c r="R504"/>
      <c r="S504"/>
      <c r="T504" s="56" t="s">
        <v>2974</v>
      </c>
      <c r="U504" s="56" t="s">
        <v>2971</v>
      </c>
      <c r="V504" s="56" t="s">
        <v>766</v>
      </c>
      <c r="W504" s="58">
        <v>50418</v>
      </c>
      <c r="X504" s="59" t="s">
        <v>2975</v>
      </c>
      <c r="Y504" s="56" t="s">
        <v>767</v>
      </c>
      <c r="Z504" s="56" t="s">
        <v>768</v>
      </c>
      <c r="AA504" s="56" t="s">
        <v>769</v>
      </c>
      <c r="AB504" s="56" t="s">
        <v>770</v>
      </c>
      <c r="AC504" s="56" t="s">
        <v>138</v>
      </c>
      <c r="AD504"/>
      <c r="AE504" s="56" t="s">
        <v>771</v>
      </c>
      <c r="AF504" s="56" t="s">
        <v>114</v>
      </c>
      <c r="AG504" s="56" t="s">
        <v>115</v>
      </c>
      <c r="AH504" s="56" t="s">
        <v>772</v>
      </c>
      <c r="AI504" s="56" t="s">
        <v>74</v>
      </c>
      <c r="AJ504" s="56" t="s">
        <v>79</v>
      </c>
      <c r="AK504" s="56" t="s">
        <v>109</v>
      </c>
      <c r="AL504" s="56" t="s">
        <v>110</v>
      </c>
      <c r="AM504"/>
      <c r="AN504" s="56" t="s">
        <v>75</v>
      </c>
      <c r="AO504" s="56" t="s">
        <v>3</v>
      </c>
      <c r="AP504" s="60">
        <v>955.42</v>
      </c>
      <c r="AQ504" s="60">
        <v>0</v>
      </c>
      <c r="AR504" s="58">
        <v>1</v>
      </c>
      <c r="AS504" s="58">
        <v>0</v>
      </c>
      <c r="AT504" s="60">
        <v>7129.2</v>
      </c>
      <c r="AU504" s="60">
        <v>17922.060000000001</v>
      </c>
      <c r="AV504" s="60">
        <v>955.42</v>
      </c>
      <c r="AW504" s="60">
        <v>17922.060000000001</v>
      </c>
      <c r="AX504" s="60">
        <v>0</v>
      </c>
      <c r="AY504" s="60">
        <v>0</v>
      </c>
      <c r="AZ504" s="60">
        <v>0</v>
      </c>
      <c r="BA504" s="60">
        <v>0</v>
      </c>
      <c r="BB504" s="60">
        <v>0</v>
      </c>
      <c r="BC504" s="60">
        <v>0</v>
      </c>
      <c r="BD504" s="60">
        <v>0</v>
      </c>
      <c r="BE504" s="60">
        <v>0</v>
      </c>
      <c r="BF504" s="60">
        <v>0</v>
      </c>
      <c r="BG504" s="60">
        <v>0</v>
      </c>
      <c r="BH504" s="60">
        <v>0</v>
      </c>
      <c r="BI504" s="60">
        <v>17922.060000000001</v>
      </c>
      <c r="BJ504" s="61">
        <v>87</v>
      </c>
      <c r="BK504" s="2" t="s">
        <v>817</v>
      </c>
    </row>
    <row r="505" spans="1:63" s="1" customFormat="1" ht="15" x14ac:dyDescent="0.25">
      <c r="A505" s="56" t="s">
        <v>127</v>
      </c>
      <c r="B505" s="56" t="s">
        <v>104</v>
      </c>
      <c r="C505" s="56" t="s">
        <v>128</v>
      </c>
      <c r="D505"/>
      <c r="E505"/>
      <c r="F505"/>
      <c r="G505" s="56" t="s">
        <v>129</v>
      </c>
      <c r="H505" s="56" t="s">
        <v>130</v>
      </c>
      <c r="I505" s="56" t="s">
        <v>757</v>
      </c>
      <c r="J505"/>
      <c r="K505" s="56" t="s">
        <v>70</v>
      </c>
      <c r="L505" s="56" t="s">
        <v>131</v>
      </c>
      <c r="M505"/>
      <c r="N505"/>
      <c r="O505" s="56" t="s">
        <v>132</v>
      </c>
      <c r="P505"/>
      <c r="Q505" s="56" t="s">
        <v>759</v>
      </c>
      <c r="R505"/>
      <c r="S505"/>
      <c r="T505" s="56" t="s">
        <v>817</v>
      </c>
      <c r="U505" s="56" t="s">
        <v>870</v>
      </c>
      <c r="V505" s="56" t="s">
        <v>766</v>
      </c>
      <c r="W505" s="58">
        <v>16272</v>
      </c>
      <c r="X505" s="59" t="s">
        <v>897</v>
      </c>
      <c r="Y505" s="56" t="s">
        <v>767</v>
      </c>
      <c r="Z505" s="56" t="s">
        <v>768</v>
      </c>
      <c r="AA505" s="56" t="s">
        <v>769</v>
      </c>
      <c r="AB505" s="56" t="s">
        <v>770</v>
      </c>
      <c r="AC505" s="56" t="s">
        <v>138</v>
      </c>
      <c r="AD505"/>
      <c r="AE505" s="56" t="s">
        <v>771</v>
      </c>
      <c r="AF505" s="56" t="s">
        <v>114</v>
      </c>
      <c r="AG505" s="56" t="s">
        <v>115</v>
      </c>
      <c r="AH505" s="56" t="s">
        <v>772</v>
      </c>
      <c r="AI505" s="56" t="s">
        <v>74</v>
      </c>
      <c r="AJ505" s="56" t="s">
        <v>79</v>
      </c>
      <c r="AK505" s="56" t="s">
        <v>109</v>
      </c>
      <c r="AL505" s="56" t="s">
        <v>110</v>
      </c>
      <c r="AM505"/>
      <c r="AN505" s="56" t="s">
        <v>75</v>
      </c>
      <c r="AO505" s="56" t="s">
        <v>3</v>
      </c>
      <c r="AP505" s="60">
        <v>741.77</v>
      </c>
      <c r="AQ505" s="60">
        <v>0</v>
      </c>
      <c r="AR505" s="58">
        <v>1</v>
      </c>
      <c r="AS505" s="58">
        <v>0</v>
      </c>
      <c r="AT505" s="60">
        <v>17922.060000000001</v>
      </c>
      <c r="AU505" s="60">
        <v>-10039.51</v>
      </c>
      <c r="AV505" s="60">
        <v>741.77</v>
      </c>
      <c r="AW505" s="60">
        <v>17922.060000000001</v>
      </c>
      <c r="AX505" s="60">
        <v>7882.55</v>
      </c>
      <c r="AY505" s="60">
        <v>0</v>
      </c>
      <c r="AZ505" s="60">
        <v>0</v>
      </c>
      <c r="BA505" s="60">
        <v>0</v>
      </c>
      <c r="BB505" s="60">
        <v>0</v>
      </c>
      <c r="BC505" s="60">
        <v>0</v>
      </c>
      <c r="BD505" s="60">
        <v>0</v>
      </c>
      <c r="BE505" s="60">
        <v>0</v>
      </c>
      <c r="BF505" s="60">
        <v>0</v>
      </c>
      <c r="BG505" s="60">
        <v>0</v>
      </c>
      <c r="BH505" s="60">
        <v>0</v>
      </c>
      <c r="BI505" s="60">
        <v>25804.61</v>
      </c>
      <c r="BJ505" s="61">
        <v>120</v>
      </c>
      <c r="BK505" s="2" t="s">
        <v>859</v>
      </c>
    </row>
    <row r="506" spans="1:63" s="1" customFormat="1" ht="15" x14ac:dyDescent="0.25">
      <c r="A506" s="56" t="s">
        <v>127</v>
      </c>
      <c r="B506" s="56" t="s">
        <v>104</v>
      </c>
      <c r="C506" s="56" t="s">
        <v>128</v>
      </c>
      <c r="D506"/>
      <c r="E506"/>
      <c r="F506"/>
      <c r="G506" s="56" t="s">
        <v>129</v>
      </c>
      <c r="H506" s="56" t="s">
        <v>130</v>
      </c>
      <c r="I506" s="56" t="s">
        <v>757</v>
      </c>
      <c r="J506"/>
      <c r="K506" s="56" t="s">
        <v>70</v>
      </c>
      <c r="L506" s="56" t="s">
        <v>131</v>
      </c>
      <c r="M506"/>
      <c r="N506"/>
      <c r="O506" s="56" t="s">
        <v>132</v>
      </c>
      <c r="P506"/>
      <c r="Q506" s="56" t="s">
        <v>758</v>
      </c>
      <c r="R506"/>
      <c r="S506"/>
      <c r="T506" s="56" t="s">
        <v>817</v>
      </c>
      <c r="U506" s="56" t="s">
        <v>854</v>
      </c>
      <c r="V506" s="56" t="s">
        <v>898</v>
      </c>
      <c r="W506" s="58">
        <v>14589</v>
      </c>
      <c r="X506" s="59" t="s">
        <v>899</v>
      </c>
      <c r="Y506" s="56" t="s">
        <v>775</v>
      </c>
      <c r="Z506" s="56" t="s">
        <v>776</v>
      </c>
      <c r="AA506" s="56" t="s">
        <v>76</v>
      </c>
      <c r="AB506" s="56" t="s">
        <v>124</v>
      </c>
      <c r="AC506" s="56" t="s">
        <v>125</v>
      </c>
      <c r="AD506"/>
      <c r="AE506" s="56" t="s">
        <v>777</v>
      </c>
      <c r="AF506" s="56" t="s">
        <v>760</v>
      </c>
      <c r="AG506" s="56" t="s">
        <v>761</v>
      </c>
      <c r="AH506" s="56" t="s">
        <v>778</v>
      </c>
      <c r="AI506" s="56" t="s">
        <v>81</v>
      </c>
      <c r="AJ506" s="56" t="s">
        <v>79</v>
      </c>
      <c r="AK506" s="56" t="s">
        <v>170</v>
      </c>
      <c r="AL506" s="56" t="s">
        <v>170</v>
      </c>
      <c r="AM506"/>
      <c r="AN506" s="56" t="s">
        <v>75</v>
      </c>
      <c r="AO506" s="56" t="s">
        <v>2</v>
      </c>
      <c r="AP506" s="60">
        <v>17.75</v>
      </c>
      <c r="AQ506" s="60">
        <v>0</v>
      </c>
      <c r="AR506" s="58">
        <v>1</v>
      </c>
      <c r="AS506" s="58">
        <v>0</v>
      </c>
      <c r="AT506" s="60">
        <v>17922.060000000001</v>
      </c>
      <c r="AU506" s="60">
        <v>-10039.51</v>
      </c>
      <c r="AV506" s="60">
        <v>12.99</v>
      </c>
      <c r="AW506" s="60">
        <v>17922.060000000001</v>
      </c>
      <c r="AX506" s="60">
        <v>7882.55</v>
      </c>
      <c r="AY506" s="60">
        <v>0</v>
      </c>
      <c r="AZ506" s="60">
        <v>0</v>
      </c>
      <c r="BA506" s="60">
        <v>0</v>
      </c>
      <c r="BB506" s="60">
        <v>0</v>
      </c>
      <c r="BC506" s="60">
        <v>0</v>
      </c>
      <c r="BD506" s="60">
        <v>0</v>
      </c>
      <c r="BE506" s="60">
        <v>0</v>
      </c>
      <c r="BF506" s="60">
        <v>0</v>
      </c>
      <c r="BG506" s="60">
        <v>0</v>
      </c>
      <c r="BH506" s="60">
        <v>0</v>
      </c>
      <c r="BI506" s="60">
        <v>25804.61</v>
      </c>
      <c r="BJ506" s="61">
        <v>120</v>
      </c>
      <c r="BK506" s="2" t="s">
        <v>859</v>
      </c>
    </row>
    <row r="507" spans="1:63" s="1" customFormat="1" ht="15" x14ac:dyDescent="0.25">
      <c r="A507" s="56" t="s">
        <v>127</v>
      </c>
      <c r="B507" s="56" t="s">
        <v>104</v>
      </c>
      <c r="C507" s="56" t="s">
        <v>128</v>
      </c>
      <c r="D507"/>
      <c r="E507"/>
      <c r="F507"/>
      <c r="G507" s="56" t="s">
        <v>129</v>
      </c>
      <c r="H507" s="56" t="s">
        <v>130</v>
      </c>
      <c r="I507" s="56" t="s">
        <v>757</v>
      </c>
      <c r="J507"/>
      <c r="K507" s="56" t="s">
        <v>70</v>
      </c>
      <c r="L507" s="56" t="s">
        <v>131</v>
      </c>
      <c r="M507"/>
      <c r="N507"/>
      <c r="O507" s="56" t="s">
        <v>132</v>
      </c>
      <c r="P507"/>
      <c r="Q507" s="56" t="s">
        <v>759</v>
      </c>
      <c r="R507"/>
      <c r="S507"/>
      <c r="T507" s="56" t="s">
        <v>889</v>
      </c>
      <c r="U507" s="56" t="s">
        <v>854</v>
      </c>
      <c r="V507" s="56" t="s">
        <v>112</v>
      </c>
      <c r="W507" s="58">
        <v>25378</v>
      </c>
      <c r="X507" s="59" t="s">
        <v>900</v>
      </c>
      <c r="Y507" s="56" t="s">
        <v>901</v>
      </c>
      <c r="Z507" s="56" t="s">
        <v>902</v>
      </c>
      <c r="AA507" s="56" t="s">
        <v>105</v>
      </c>
      <c r="AB507" s="56" t="s">
        <v>106</v>
      </c>
      <c r="AC507" s="56" t="s">
        <v>107</v>
      </c>
      <c r="AD507"/>
      <c r="AE507" s="56" t="s">
        <v>903</v>
      </c>
      <c r="AF507" s="56" t="s">
        <v>904</v>
      </c>
      <c r="AG507" s="56" t="s">
        <v>115</v>
      </c>
      <c r="AH507" s="56" t="s">
        <v>905</v>
      </c>
      <c r="AI507" s="56" t="s">
        <v>74</v>
      </c>
      <c r="AJ507" s="56" t="s">
        <v>108</v>
      </c>
      <c r="AK507" s="56" t="s">
        <v>906</v>
      </c>
      <c r="AL507" s="56" t="s">
        <v>906</v>
      </c>
      <c r="AM507"/>
      <c r="AN507" s="56" t="s">
        <v>75</v>
      </c>
      <c r="AO507" s="56" t="s">
        <v>3</v>
      </c>
      <c r="AP507" s="60">
        <v>158.05000000000001</v>
      </c>
      <c r="AQ507" s="60">
        <v>0</v>
      </c>
      <c r="AR507" s="58">
        <v>1</v>
      </c>
      <c r="AS507" s="58">
        <v>0</v>
      </c>
      <c r="AT507" s="60">
        <v>17922.060000000001</v>
      </c>
      <c r="AU507" s="60">
        <v>-10039.51</v>
      </c>
      <c r="AV507" s="60">
        <v>158.05000000000001</v>
      </c>
      <c r="AW507" s="60">
        <v>17922.060000000001</v>
      </c>
      <c r="AX507" s="60">
        <v>7882.55</v>
      </c>
      <c r="AY507" s="60">
        <v>0</v>
      </c>
      <c r="AZ507" s="60">
        <v>0</v>
      </c>
      <c r="BA507" s="60">
        <v>0</v>
      </c>
      <c r="BB507" s="60">
        <v>0</v>
      </c>
      <c r="BC507" s="60">
        <v>0</v>
      </c>
      <c r="BD507" s="60">
        <v>0</v>
      </c>
      <c r="BE507" s="60">
        <v>0</v>
      </c>
      <c r="BF507" s="60">
        <v>0</v>
      </c>
      <c r="BG507" s="60">
        <v>0</v>
      </c>
      <c r="BH507" s="60">
        <v>0</v>
      </c>
      <c r="BI507" s="60">
        <v>25804.61</v>
      </c>
      <c r="BJ507" s="61">
        <v>120</v>
      </c>
      <c r="BK507" s="2" t="s">
        <v>859</v>
      </c>
    </row>
    <row r="508" spans="1:63" s="1" customFormat="1" ht="15" x14ac:dyDescent="0.25">
      <c r="A508" s="56" t="s">
        <v>127</v>
      </c>
      <c r="B508" s="56" t="s">
        <v>104</v>
      </c>
      <c r="C508" s="56" t="s">
        <v>128</v>
      </c>
      <c r="D508"/>
      <c r="E508"/>
      <c r="F508"/>
      <c r="G508" s="56" t="s">
        <v>129</v>
      </c>
      <c r="H508" s="56" t="s">
        <v>130</v>
      </c>
      <c r="I508" s="56" t="s">
        <v>757</v>
      </c>
      <c r="J508"/>
      <c r="K508" s="56" t="s">
        <v>70</v>
      </c>
      <c r="L508" s="56" t="s">
        <v>131</v>
      </c>
      <c r="M508"/>
      <c r="N508"/>
      <c r="O508" s="56" t="s">
        <v>132</v>
      </c>
      <c r="P508"/>
      <c r="Q508" s="56" t="s">
        <v>759</v>
      </c>
      <c r="R508"/>
      <c r="S508"/>
      <c r="T508" s="56" t="s">
        <v>890</v>
      </c>
      <c r="U508" s="56" t="s">
        <v>889</v>
      </c>
      <c r="V508" s="56" t="s">
        <v>907</v>
      </c>
      <c r="W508" s="58">
        <v>39063</v>
      </c>
      <c r="X508" s="59" t="s">
        <v>908</v>
      </c>
      <c r="Y508" s="56" t="s">
        <v>909</v>
      </c>
      <c r="Z508" s="56" t="s">
        <v>910</v>
      </c>
      <c r="AA508" s="56" t="s">
        <v>160</v>
      </c>
      <c r="AB508" s="56" t="s">
        <v>804</v>
      </c>
      <c r="AC508" s="56" t="s">
        <v>186</v>
      </c>
      <c r="AD508"/>
      <c r="AE508" s="56" t="s">
        <v>911</v>
      </c>
      <c r="AF508" s="56" t="s">
        <v>912</v>
      </c>
      <c r="AG508" s="56" t="s">
        <v>115</v>
      </c>
      <c r="AH508" s="56" t="s">
        <v>913</v>
      </c>
      <c r="AI508" s="56" t="s">
        <v>74</v>
      </c>
      <c r="AJ508" s="56" t="s">
        <v>79</v>
      </c>
      <c r="AK508" s="56" t="s">
        <v>109</v>
      </c>
      <c r="AL508" s="56" t="s">
        <v>110</v>
      </c>
      <c r="AM508"/>
      <c r="AN508" s="56" t="s">
        <v>75</v>
      </c>
      <c r="AO508" s="56" t="s">
        <v>3</v>
      </c>
      <c r="AP508" s="60">
        <v>458.98</v>
      </c>
      <c r="AQ508" s="60">
        <v>0</v>
      </c>
      <c r="AR508" s="58">
        <v>1</v>
      </c>
      <c r="AS508" s="58">
        <v>0</v>
      </c>
      <c r="AT508" s="60">
        <v>17922.060000000001</v>
      </c>
      <c r="AU508" s="60">
        <v>-10039.51</v>
      </c>
      <c r="AV508" s="60">
        <v>458.98</v>
      </c>
      <c r="AW508" s="60">
        <v>17922.060000000001</v>
      </c>
      <c r="AX508" s="60">
        <v>7882.55</v>
      </c>
      <c r="AY508" s="60">
        <v>0</v>
      </c>
      <c r="AZ508" s="60">
        <v>0</v>
      </c>
      <c r="BA508" s="60">
        <v>0</v>
      </c>
      <c r="BB508" s="60">
        <v>0</v>
      </c>
      <c r="BC508" s="60">
        <v>0</v>
      </c>
      <c r="BD508" s="60">
        <v>0</v>
      </c>
      <c r="BE508" s="60">
        <v>0</v>
      </c>
      <c r="BF508" s="60">
        <v>0</v>
      </c>
      <c r="BG508" s="60">
        <v>0</v>
      </c>
      <c r="BH508" s="60">
        <v>0</v>
      </c>
      <c r="BI508" s="60">
        <v>25804.61</v>
      </c>
      <c r="BJ508" s="61">
        <v>120</v>
      </c>
      <c r="BK508" s="2" t="s">
        <v>859</v>
      </c>
    </row>
    <row r="509" spans="1:63" s="1" customFormat="1" ht="15" x14ac:dyDescent="0.25">
      <c r="A509" s="56" t="s">
        <v>127</v>
      </c>
      <c r="B509" s="56" t="s">
        <v>104</v>
      </c>
      <c r="C509" s="56" t="s">
        <v>128</v>
      </c>
      <c r="D509"/>
      <c r="E509"/>
      <c r="F509"/>
      <c r="G509" s="56" t="s">
        <v>129</v>
      </c>
      <c r="H509" s="56" t="s">
        <v>130</v>
      </c>
      <c r="I509" s="56" t="s">
        <v>757</v>
      </c>
      <c r="J509"/>
      <c r="K509" s="56" t="s">
        <v>70</v>
      </c>
      <c r="L509" s="56" t="s">
        <v>131</v>
      </c>
      <c r="M509"/>
      <c r="N509"/>
      <c r="O509" s="56" t="s">
        <v>132</v>
      </c>
      <c r="P509"/>
      <c r="Q509" s="56" t="s">
        <v>758</v>
      </c>
      <c r="R509"/>
      <c r="S509"/>
      <c r="T509" s="56" t="s">
        <v>914</v>
      </c>
      <c r="U509" s="56" t="s">
        <v>890</v>
      </c>
      <c r="V509" s="56" t="s">
        <v>915</v>
      </c>
      <c r="W509" s="58">
        <v>36483</v>
      </c>
      <c r="X509" s="59" t="s">
        <v>916</v>
      </c>
      <c r="Y509" s="56" t="s">
        <v>842</v>
      </c>
      <c r="Z509" s="56" t="s">
        <v>843</v>
      </c>
      <c r="AA509" s="56" t="s">
        <v>76</v>
      </c>
      <c r="AB509" s="56" t="s">
        <v>102</v>
      </c>
      <c r="AC509" s="56" t="s">
        <v>103</v>
      </c>
      <c r="AD509"/>
      <c r="AE509" s="56" t="s">
        <v>777</v>
      </c>
      <c r="AF509" s="56" t="s">
        <v>760</v>
      </c>
      <c r="AG509" s="56" t="s">
        <v>761</v>
      </c>
      <c r="AH509" s="56" t="s">
        <v>844</v>
      </c>
      <c r="AI509" s="56" t="s">
        <v>81</v>
      </c>
      <c r="AJ509" s="56" t="s">
        <v>79</v>
      </c>
      <c r="AK509" s="56" t="s">
        <v>170</v>
      </c>
      <c r="AL509" s="56" t="s">
        <v>170</v>
      </c>
      <c r="AM509"/>
      <c r="AN509" s="56" t="s">
        <v>75</v>
      </c>
      <c r="AO509" s="56" t="s">
        <v>2</v>
      </c>
      <c r="AP509" s="60">
        <v>0</v>
      </c>
      <c r="AQ509" s="60">
        <v>-265.73</v>
      </c>
      <c r="AR509" s="58">
        <v>0</v>
      </c>
      <c r="AS509" s="58">
        <v>1</v>
      </c>
      <c r="AT509" s="60">
        <v>17922.060000000001</v>
      </c>
      <c r="AU509" s="60">
        <v>-10039.51</v>
      </c>
      <c r="AV509" s="60">
        <v>-199.96</v>
      </c>
      <c r="AW509" s="60">
        <v>17922.060000000001</v>
      </c>
      <c r="AX509" s="60">
        <v>7882.55</v>
      </c>
      <c r="AY509" s="60">
        <v>0</v>
      </c>
      <c r="AZ509" s="60">
        <v>0</v>
      </c>
      <c r="BA509" s="60">
        <v>0</v>
      </c>
      <c r="BB509" s="60">
        <v>0</v>
      </c>
      <c r="BC509" s="60">
        <v>0</v>
      </c>
      <c r="BD509" s="60">
        <v>0</v>
      </c>
      <c r="BE509" s="60">
        <v>0</v>
      </c>
      <c r="BF509" s="60">
        <v>0</v>
      </c>
      <c r="BG509" s="60">
        <v>0</v>
      </c>
      <c r="BH509" s="60">
        <v>0</v>
      </c>
      <c r="BI509" s="60">
        <v>25804.61</v>
      </c>
      <c r="BJ509" s="61">
        <v>120</v>
      </c>
      <c r="BK509" s="2" t="s">
        <v>859</v>
      </c>
    </row>
    <row r="510" spans="1:63" s="1" customFormat="1" ht="15" x14ac:dyDescent="0.25">
      <c r="A510" s="56" t="s">
        <v>127</v>
      </c>
      <c r="B510" s="56" t="s">
        <v>104</v>
      </c>
      <c r="C510" s="56" t="s">
        <v>128</v>
      </c>
      <c r="D510"/>
      <c r="E510"/>
      <c r="F510"/>
      <c r="G510" s="56" t="s">
        <v>129</v>
      </c>
      <c r="H510" s="56" t="s">
        <v>130</v>
      </c>
      <c r="I510" s="56" t="s">
        <v>757</v>
      </c>
      <c r="J510"/>
      <c r="K510" s="56" t="s">
        <v>70</v>
      </c>
      <c r="L510" s="56" t="s">
        <v>131</v>
      </c>
      <c r="M510"/>
      <c r="N510"/>
      <c r="O510" s="56" t="s">
        <v>132</v>
      </c>
      <c r="P510"/>
      <c r="Q510" s="56" t="s">
        <v>758</v>
      </c>
      <c r="R510"/>
      <c r="S510"/>
      <c r="T510" s="56" t="s">
        <v>914</v>
      </c>
      <c r="U510" s="56" t="s">
        <v>914</v>
      </c>
      <c r="V510" s="56" t="s">
        <v>917</v>
      </c>
      <c r="W510" s="58">
        <v>36966</v>
      </c>
      <c r="X510" s="59" t="s">
        <v>918</v>
      </c>
      <c r="Y510" s="56" t="s">
        <v>807</v>
      </c>
      <c r="Z510" s="56" t="s">
        <v>808</v>
      </c>
      <c r="AA510" s="56" t="s">
        <v>94</v>
      </c>
      <c r="AB510" s="56" t="s">
        <v>809</v>
      </c>
      <c r="AC510" s="56" t="s">
        <v>116</v>
      </c>
      <c r="AD510"/>
      <c r="AE510" s="56" t="s">
        <v>810</v>
      </c>
      <c r="AF510" s="56" t="s">
        <v>811</v>
      </c>
      <c r="AG510"/>
      <c r="AH510" s="56" t="s">
        <v>812</v>
      </c>
      <c r="AI510" s="56" t="s">
        <v>117</v>
      </c>
      <c r="AJ510" s="56" t="s">
        <v>94</v>
      </c>
      <c r="AK510" s="56" t="s">
        <v>813</v>
      </c>
      <c r="AL510" s="56" t="s">
        <v>813</v>
      </c>
      <c r="AM510"/>
      <c r="AN510" s="56" t="s">
        <v>75</v>
      </c>
      <c r="AO510" s="56" t="s">
        <v>3</v>
      </c>
      <c r="AP510" s="60">
        <v>16.59</v>
      </c>
      <c r="AQ510" s="60">
        <v>0</v>
      </c>
      <c r="AR510" s="58">
        <v>1</v>
      </c>
      <c r="AS510" s="58">
        <v>0</v>
      </c>
      <c r="AT510" s="60">
        <v>17922.060000000001</v>
      </c>
      <c r="AU510" s="60">
        <v>-10039.51</v>
      </c>
      <c r="AV510" s="60">
        <v>16.59</v>
      </c>
      <c r="AW510" s="60">
        <v>17922.060000000001</v>
      </c>
      <c r="AX510" s="60">
        <v>7882.55</v>
      </c>
      <c r="AY510" s="60">
        <v>0</v>
      </c>
      <c r="AZ510" s="60">
        <v>0</v>
      </c>
      <c r="BA510" s="60">
        <v>0</v>
      </c>
      <c r="BB510" s="60">
        <v>0</v>
      </c>
      <c r="BC510" s="60">
        <v>0</v>
      </c>
      <c r="BD510" s="60">
        <v>0</v>
      </c>
      <c r="BE510" s="60">
        <v>0</v>
      </c>
      <c r="BF510" s="60">
        <v>0</v>
      </c>
      <c r="BG510" s="60">
        <v>0</v>
      </c>
      <c r="BH510" s="60">
        <v>0</v>
      </c>
      <c r="BI510" s="60">
        <v>25804.61</v>
      </c>
      <c r="BJ510" s="61">
        <v>120</v>
      </c>
      <c r="BK510" s="2" t="s">
        <v>859</v>
      </c>
    </row>
    <row r="511" spans="1:63" s="1" customFormat="1" ht="15" x14ac:dyDescent="0.25">
      <c r="A511" s="56" t="s">
        <v>127</v>
      </c>
      <c r="B511" s="56" t="s">
        <v>104</v>
      </c>
      <c r="C511" s="56" t="s">
        <v>128</v>
      </c>
      <c r="D511"/>
      <c r="E511"/>
      <c r="F511"/>
      <c r="G511" s="56" t="s">
        <v>129</v>
      </c>
      <c r="H511" s="56" t="s">
        <v>130</v>
      </c>
      <c r="I511" s="56" t="s">
        <v>757</v>
      </c>
      <c r="J511"/>
      <c r="K511" s="56" t="s">
        <v>70</v>
      </c>
      <c r="L511" s="56" t="s">
        <v>131</v>
      </c>
      <c r="M511"/>
      <c r="N511"/>
      <c r="O511" s="56" t="s">
        <v>132</v>
      </c>
      <c r="P511"/>
      <c r="Q511" s="56" t="s">
        <v>759</v>
      </c>
      <c r="R511"/>
      <c r="S511"/>
      <c r="T511" s="56" t="s">
        <v>861</v>
      </c>
      <c r="U511" s="56" t="s">
        <v>914</v>
      </c>
      <c r="V511" s="56" t="s">
        <v>766</v>
      </c>
      <c r="W511" s="58">
        <v>45357</v>
      </c>
      <c r="X511" s="59" t="s">
        <v>919</v>
      </c>
      <c r="Y511" s="56" t="s">
        <v>767</v>
      </c>
      <c r="Z511" s="56" t="s">
        <v>768</v>
      </c>
      <c r="AA511" s="56" t="s">
        <v>769</v>
      </c>
      <c r="AB511" s="56" t="s">
        <v>770</v>
      </c>
      <c r="AC511" s="56" t="s">
        <v>138</v>
      </c>
      <c r="AD511"/>
      <c r="AE511" s="56" t="s">
        <v>771</v>
      </c>
      <c r="AF511" s="56" t="s">
        <v>114</v>
      </c>
      <c r="AG511" s="56" t="s">
        <v>115</v>
      </c>
      <c r="AH511" s="56" t="s">
        <v>772</v>
      </c>
      <c r="AI511" s="56" t="s">
        <v>74</v>
      </c>
      <c r="AJ511" s="56" t="s">
        <v>79</v>
      </c>
      <c r="AK511" s="56" t="s">
        <v>109</v>
      </c>
      <c r="AL511" s="56" t="s">
        <v>110</v>
      </c>
      <c r="AM511"/>
      <c r="AN511" s="56" t="s">
        <v>75</v>
      </c>
      <c r="AO511" s="56" t="s">
        <v>3</v>
      </c>
      <c r="AP511" s="60">
        <v>825.75</v>
      </c>
      <c r="AQ511" s="60">
        <v>0</v>
      </c>
      <c r="AR511" s="58">
        <v>1</v>
      </c>
      <c r="AS511" s="58">
        <v>0</v>
      </c>
      <c r="AT511" s="60">
        <v>17922.060000000001</v>
      </c>
      <c r="AU511" s="60">
        <v>-10039.51</v>
      </c>
      <c r="AV511" s="60">
        <v>825.75</v>
      </c>
      <c r="AW511" s="60">
        <v>17922.060000000001</v>
      </c>
      <c r="AX511" s="60">
        <v>7882.55</v>
      </c>
      <c r="AY511" s="60">
        <v>0</v>
      </c>
      <c r="AZ511" s="60">
        <v>0</v>
      </c>
      <c r="BA511" s="60">
        <v>0</v>
      </c>
      <c r="BB511" s="60">
        <v>0</v>
      </c>
      <c r="BC511" s="60">
        <v>0</v>
      </c>
      <c r="BD511" s="60">
        <v>0</v>
      </c>
      <c r="BE511" s="60">
        <v>0</v>
      </c>
      <c r="BF511" s="60">
        <v>0</v>
      </c>
      <c r="BG511" s="60">
        <v>0</v>
      </c>
      <c r="BH511" s="60">
        <v>0</v>
      </c>
      <c r="BI511" s="60">
        <v>25804.61</v>
      </c>
      <c r="BJ511" s="61">
        <v>120</v>
      </c>
      <c r="BK511" s="2" t="s">
        <v>859</v>
      </c>
    </row>
    <row r="512" spans="1:63" s="1" customFormat="1" ht="15" x14ac:dyDescent="0.25">
      <c r="A512" s="56" t="s">
        <v>127</v>
      </c>
      <c r="B512" s="56" t="s">
        <v>104</v>
      </c>
      <c r="C512" s="56" t="s">
        <v>128</v>
      </c>
      <c r="D512"/>
      <c r="E512"/>
      <c r="F512"/>
      <c r="G512" s="56" t="s">
        <v>129</v>
      </c>
      <c r="H512" s="56" t="s">
        <v>130</v>
      </c>
      <c r="I512" s="56" t="s">
        <v>757</v>
      </c>
      <c r="J512"/>
      <c r="K512" s="56" t="s">
        <v>70</v>
      </c>
      <c r="L512" s="56" t="s">
        <v>131</v>
      </c>
      <c r="M512"/>
      <c r="N512"/>
      <c r="O512" s="56" t="s">
        <v>132</v>
      </c>
      <c r="P512"/>
      <c r="Q512" s="56" t="s">
        <v>759</v>
      </c>
      <c r="R512"/>
      <c r="S512"/>
      <c r="T512" s="56" t="s">
        <v>860</v>
      </c>
      <c r="U512" s="56" t="s">
        <v>914</v>
      </c>
      <c r="V512" s="56" t="s">
        <v>920</v>
      </c>
      <c r="W512" s="58">
        <v>47280</v>
      </c>
      <c r="X512" s="59" t="s">
        <v>921</v>
      </c>
      <c r="Y512" s="56" t="s">
        <v>149</v>
      </c>
      <c r="Z512" s="56" t="s">
        <v>150</v>
      </c>
      <c r="AA512" s="56" t="s">
        <v>151</v>
      </c>
      <c r="AB512" s="56" t="s">
        <v>152</v>
      </c>
      <c r="AC512" s="56" t="s">
        <v>153</v>
      </c>
      <c r="AD512"/>
      <c r="AE512" s="56" t="s">
        <v>154</v>
      </c>
      <c r="AF512" s="56" t="s">
        <v>155</v>
      </c>
      <c r="AG512" s="56" t="s">
        <v>156</v>
      </c>
      <c r="AH512" s="56" t="s">
        <v>157</v>
      </c>
      <c r="AI512" s="56" t="s">
        <v>74</v>
      </c>
      <c r="AJ512" s="56" t="s">
        <v>158</v>
      </c>
      <c r="AK512" s="56" t="s">
        <v>159</v>
      </c>
      <c r="AL512" s="56" t="s">
        <v>159</v>
      </c>
      <c r="AM512"/>
      <c r="AN512" s="56" t="s">
        <v>75</v>
      </c>
      <c r="AO512" s="56" t="s">
        <v>3</v>
      </c>
      <c r="AP512" s="60">
        <v>81.34</v>
      </c>
      <c r="AQ512" s="60">
        <v>0</v>
      </c>
      <c r="AR512" s="58">
        <v>1</v>
      </c>
      <c r="AS512" s="58">
        <v>0</v>
      </c>
      <c r="AT512" s="60">
        <v>17922.060000000001</v>
      </c>
      <c r="AU512" s="60">
        <v>-10039.51</v>
      </c>
      <c r="AV512" s="60">
        <v>81.34</v>
      </c>
      <c r="AW512" s="60">
        <v>17922.060000000001</v>
      </c>
      <c r="AX512" s="60">
        <v>7882.55</v>
      </c>
      <c r="AY512" s="60">
        <v>0</v>
      </c>
      <c r="AZ512" s="60">
        <v>0</v>
      </c>
      <c r="BA512" s="60">
        <v>0</v>
      </c>
      <c r="BB512" s="60">
        <v>0</v>
      </c>
      <c r="BC512" s="60">
        <v>0</v>
      </c>
      <c r="BD512" s="60">
        <v>0</v>
      </c>
      <c r="BE512" s="60">
        <v>0</v>
      </c>
      <c r="BF512" s="60">
        <v>0</v>
      </c>
      <c r="BG512" s="60">
        <v>0</v>
      </c>
      <c r="BH512" s="60">
        <v>0</v>
      </c>
      <c r="BI512" s="60">
        <v>25804.61</v>
      </c>
      <c r="BJ512" s="61">
        <v>120</v>
      </c>
      <c r="BK512" s="2" t="s">
        <v>859</v>
      </c>
    </row>
    <row r="513" spans="1:63" s="1" customFormat="1" ht="15" x14ac:dyDescent="0.25">
      <c r="A513" s="56" t="s">
        <v>127</v>
      </c>
      <c r="B513" s="56" t="s">
        <v>104</v>
      </c>
      <c r="C513" s="56" t="s">
        <v>128</v>
      </c>
      <c r="D513"/>
      <c r="E513"/>
      <c r="F513"/>
      <c r="G513" s="56" t="s">
        <v>129</v>
      </c>
      <c r="H513" s="56" t="s">
        <v>130</v>
      </c>
      <c r="I513" s="56" t="s">
        <v>757</v>
      </c>
      <c r="J513"/>
      <c r="K513" s="56" t="s">
        <v>70</v>
      </c>
      <c r="L513" s="56" t="s">
        <v>131</v>
      </c>
      <c r="M513"/>
      <c r="N513"/>
      <c r="O513" s="56" t="s">
        <v>132</v>
      </c>
      <c r="P513"/>
      <c r="Q513" s="56" t="s">
        <v>759</v>
      </c>
      <c r="R513"/>
      <c r="S513"/>
      <c r="T513" s="56" t="s">
        <v>922</v>
      </c>
      <c r="U513" s="56" t="s">
        <v>860</v>
      </c>
      <c r="V513" s="56" t="s">
        <v>923</v>
      </c>
      <c r="W513" s="58">
        <v>34482</v>
      </c>
      <c r="X513" s="59" t="s">
        <v>924</v>
      </c>
      <c r="Y513" s="56" t="s">
        <v>837</v>
      </c>
      <c r="Z513" s="56" t="s">
        <v>838</v>
      </c>
      <c r="AA513" s="56" t="s">
        <v>76</v>
      </c>
      <c r="AB513" s="56" t="s">
        <v>77</v>
      </c>
      <c r="AC513" s="56" t="s">
        <v>78</v>
      </c>
      <c r="AD513"/>
      <c r="AE513" s="56" t="s">
        <v>171</v>
      </c>
      <c r="AF513" s="56" t="s">
        <v>96</v>
      </c>
      <c r="AG513" s="56" t="s">
        <v>73</v>
      </c>
      <c r="AH513" s="56" t="s">
        <v>172</v>
      </c>
      <c r="AI513" s="56" t="s">
        <v>74</v>
      </c>
      <c r="AJ513" s="56" t="s">
        <v>79</v>
      </c>
      <c r="AK513" s="56" t="s">
        <v>170</v>
      </c>
      <c r="AL513" s="56" t="s">
        <v>170</v>
      </c>
      <c r="AM513"/>
      <c r="AN513" s="56" t="s">
        <v>75</v>
      </c>
      <c r="AO513" s="56" t="s">
        <v>3</v>
      </c>
      <c r="AP513" s="60">
        <v>132.71</v>
      </c>
      <c r="AQ513" s="60">
        <v>0</v>
      </c>
      <c r="AR513" s="58">
        <v>1</v>
      </c>
      <c r="AS513" s="58">
        <v>0</v>
      </c>
      <c r="AT513" s="60">
        <v>17922.060000000001</v>
      </c>
      <c r="AU513" s="60">
        <v>-10039.51</v>
      </c>
      <c r="AV513" s="60">
        <v>132.71</v>
      </c>
      <c r="AW513" s="60">
        <v>17922.060000000001</v>
      </c>
      <c r="AX513" s="60">
        <v>7882.55</v>
      </c>
      <c r="AY513" s="60">
        <v>0</v>
      </c>
      <c r="AZ513" s="60">
        <v>0</v>
      </c>
      <c r="BA513" s="60">
        <v>0</v>
      </c>
      <c r="BB513" s="60">
        <v>0</v>
      </c>
      <c r="BC513" s="60">
        <v>0</v>
      </c>
      <c r="BD513" s="60">
        <v>0</v>
      </c>
      <c r="BE513" s="60">
        <v>0</v>
      </c>
      <c r="BF513" s="60">
        <v>0</v>
      </c>
      <c r="BG513" s="60">
        <v>0</v>
      </c>
      <c r="BH513" s="60">
        <v>0</v>
      </c>
      <c r="BI513" s="60">
        <v>25804.61</v>
      </c>
      <c r="BJ513" s="61">
        <v>120</v>
      </c>
      <c r="BK513" s="2" t="s">
        <v>859</v>
      </c>
    </row>
    <row r="514" spans="1:63" s="1" customFormat="1" ht="15" x14ac:dyDescent="0.25">
      <c r="A514" s="56" t="s">
        <v>127</v>
      </c>
      <c r="B514" s="56" t="s">
        <v>104</v>
      </c>
      <c r="C514" s="56" t="s">
        <v>128</v>
      </c>
      <c r="D514"/>
      <c r="E514"/>
      <c r="F514"/>
      <c r="G514" s="56" t="s">
        <v>129</v>
      </c>
      <c r="H514" s="56" t="s">
        <v>130</v>
      </c>
      <c r="I514" s="56" t="s">
        <v>757</v>
      </c>
      <c r="J514"/>
      <c r="K514" s="56" t="s">
        <v>70</v>
      </c>
      <c r="L514" s="56" t="s">
        <v>131</v>
      </c>
      <c r="M514"/>
      <c r="N514"/>
      <c r="O514" s="56" t="s">
        <v>132</v>
      </c>
      <c r="P514"/>
      <c r="Q514" s="56" t="s">
        <v>759</v>
      </c>
      <c r="R514"/>
      <c r="S514"/>
      <c r="T514" s="56" t="s">
        <v>862</v>
      </c>
      <c r="U514" s="56" t="s">
        <v>922</v>
      </c>
      <c r="V514" s="56" t="s">
        <v>925</v>
      </c>
      <c r="W514" s="58">
        <v>23473</v>
      </c>
      <c r="X514" s="59" t="s">
        <v>926</v>
      </c>
      <c r="Y514" s="56" t="s">
        <v>149</v>
      </c>
      <c r="Z514" s="56" t="s">
        <v>150</v>
      </c>
      <c r="AA514" s="56" t="s">
        <v>151</v>
      </c>
      <c r="AB514" s="56" t="s">
        <v>152</v>
      </c>
      <c r="AC514" s="56" t="s">
        <v>153</v>
      </c>
      <c r="AD514"/>
      <c r="AE514" s="56" t="s">
        <v>154</v>
      </c>
      <c r="AF514" s="56" t="s">
        <v>155</v>
      </c>
      <c r="AG514" s="56" t="s">
        <v>156</v>
      </c>
      <c r="AH514" s="56" t="s">
        <v>157</v>
      </c>
      <c r="AI514" s="56" t="s">
        <v>74</v>
      </c>
      <c r="AJ514" s="56" t="s">
        <v>158</v>
      </c>
      <c r="AK514" s="56" t="s">
        <v>159</v>
      </c>
      <c r="AL514" s="56" t="s">
        <v>159</v>
      </c>
      <c r="AM514"/>
      <c r="AN514" s="56" t="s">
        <v>75</v>
      </c>
      <c r="AO514" s="56" t="s">
        <v>3</v>
      </c>
      <c r="AP514" s="60">
        <v>109</v>
      </c>
      <c r="AQ514" s="60">
        <v>0</v>
      </c>
      <c r="AR514" s="58">
        <v>1</v>
      </c>
      <c r="AS514" s="58">
        <v>0</v>
      </c>
      <c r="AT514" s="60">
        <v>17922.060000000001</v>
      </c>
      <c r="AU514" s="60">
        <v>-10039.51</v>
      </c>
      <c r="AV514" s="60">
        <v>109</v>
      </c>
      <c r="AW514" s="60">
        <v>17922.060000000001</v>
      </c>
      <c r="AX514" s="60">
        <v>7882.55</v>
      </c>
      <c r="AY514" s="60">
        <v>0</v>
      </c>
      <c r="AZ514" s="60">
        <v>0</v>
      </c>
      <c r="BA514" s="60">
        <v>0</v>
      </c>
      <c r="BB514" s="60">
        <v>0</v>
      </c>
      <c r="BC514" s="60">
        <v>0</v>
      </c>
      <c r="BD514" s="60">
        <v>0</v>
      </c>
      <c r="BE514" s="60">
        <v>0</v>
      </c>
      <c r="BF514" s="60">
        <v>0</v>
      </c>
      <c r="BG514" s="60">
        <v>0</v>
      </c>
      <c r="BH514" s="60">
        <v>0</v>
      </c>
      <c r="BI514" s="60">
        <v>25804.61</v>
      </c>
      <c r="BJ514" s="61">
        <v>120</v>
      </c>
      <c r="BK514" s="2" t="s">
        <v>859</v>
      </c>
    </row>
    <row r="515" spans="1:63" s="1" customFormat="1" ht="15" x14ac:dyDescent="0.25">
      <c r="A515" s="56" t="s">
        <v>127</v>
      </c>
      <c r="B515" s="56" t="s">
        <v>104</v>
      </c>
      <c r="C515" s="56" t="s">
        <v>128</v>
      </c>
      <c r="D515"/>
      <c r="E515"/>
      <c r="F515"/>
      <c r="G515" s="56" t="s">
        <v>129</v>
      </c>
      <c r="H515" s="56" t="s">
        <v>130</v>
      </c>
      <c r="I515" s="56" t="s">
        <v>757</v>
      </c>
      <c r="J515"/>
      <c r="K515" s="56" t="s">
        <v>70</v>
      </c>
      <c r="L515" s="56" t="s">
        <v>131</v>
      </c>
      <c r="M515"/>
      <c r="N515"/>
      <c r="O515" s="56" t="s">
        <v>132</v>
      </c>
      <c r="P515"/>
      <c r="Q515" s="56" t="s">
        <v>759</v>
      </c>
      <c r="R515"/>
      <c r="S515"/>
      <c r="T515" s="56" t="s">
        <v>891</v>
      </c>
      <c r="U515" s="56" t="s">
        <v>862</v>
      </c>
      <c r="V515" s="56" t="s">
        <v>927</v>
      </c>
      <c r="W515" s="58">
        <v>37740</v>
      </c>
      <c r="X515" s="59" t="s">
        <v>928</v>
      </c>
      <c r="Y515" s="56" t="s">
        <v>149</v>
      </c>
      <c r="Z515" s="56" t="s">
        <v>150</v>
      </c>
      <c r="AA515" s="56" t="s">
        <v>151</v>
      </c>
      <c r="AB515" s="56" t="s">
        <v>152</v>
      </c>
      <c r="AC515" s="56" t="s">
        <v>153</v>
      </c>
      <c r="AD515"/>
      <c r="AE515" s="56" t="s">
        <v>154</v>
      </c>
      <c r="AF515" s="56" t="s">
        <v>155</v>
      </c>
      <c r="AG515" s="56" t="s">
        <v>156</v>
      </c>
      <c r="AH515" s="56" t="s">
        <v>157</v>
      </c>
      <c r="AI515" s="56" t="s">
        <v>74</v>
      </c>
      <c r="AJ515" s="56" t="s">
        <v>158</v>
      </c>
      <c r="AK515" s="56" t="s">
        <v>159</v>
      </c>
      <c r="AL515" s="56" t="s">
        <v>159</v>
      </c>
      <c r="AM515"/>
      <c r="AN515" s="56" t="s">
        <v>75</v>
      </c>
      <c r="AO515" s="56" t="s">
        <v>3</v>
      </c>
      <c r="AP515" s="60">
        <v>71.209999999999994</v>
      </c>
      <c r="AQ515" s="60">
        <v>0</v>
      </c>
      <c r="AR515" s="58">
        <v>1</v>
      </c>
      <c r="AS515" s="58">
        <v>0</v>
      </c>
      <c r="AT515" s="60">
        <v>17922.060000000001</v>
      </c>
      <c r="AU515" s="60">
        <v>-10039.51</v>
      </c>
      <c r="AV515" s="60">
        <v>71.209999999999994</v>
      </c>
      <c r="AW515" s="60">
        <v>17922.060000000001</v>
      </c>
      <c r="AX515" s="60">
        <v>7882.55</v>
      </c>
      <c r="AY515" s="60">
        <v>0</v>
      </c>
      <c r="AZ515" s="60">
        <v>0</v>
      </c>
      <c r="BA515" s="60">
        <v>0</v>
      </c>
      <c r="BB515" s="60">
        <v>0</v>
      </c>
      <c r="BC515" s="60">
        <v>0</v>
      </c>
      <c r="BD515" s="60">
        <v>0</v>
      </c>
      <c r="BE515" s="60">
        <v>0</v>
      </c>
      <c r="BF515" s="60">
        <v>0</v>
      </c>
      <c r="BG515" s="60">
        <v>0</v>
      </c>
      <c r="BH515" s="60">
        <v>0</v>
      </c>
      <c r="BI515" s="60">
        <v>25804.61</v>
      </c>
      <c r="BJ515" s="61">
        <v>120</v>
      </c>
      <c r="BK515" s="2" t="s">
        <v>859</v>
      </c>
    </row>
    <row r="516" spans="1:63" s="1" customFormat="1" ht="23.25" x14ac:dyDescent="0.25">
      <c r="A516" s="56" t="s">
        <v>127</v>
      </c>
      <c r="B516" s="56" t="s">
        <v>104</v>
      </c>
      <c r="C516" s="56" t="s">
        <v>128</v>
      </c>
      <c r="D516"/>
      <c r="E516"/>
      <c r="F516"/>
      <c r="G516" s="56" t="s">
        <v>129</v>
      </c>
      <c r="H516" s="56" t="s">
        <v>130</v>
      </c>
      <c r="I516" s="56" t="s">
        <v>757</v>
      </c>
      <c r="J516"/>
      <c r="K516" s="56" t="s">
        <v>70</v>
      </c>
      <c r="L516" s="56" t="s">
        <v>131</v>
      </c>
      <c r="M516"/>
      <c r="N516"/>
      <c r="O516" s="56" t="s">
        <v>132</v>
      </c>
      <c r="P516"/>
      <c r="Q516" s="56" t="s">
        <v>759</v>
      </c>
      <c r="R516"/>
      <c r="S516"/>
      <c r="T516" s="56" t="s">
        <v>891</v>
      </c>
      <c r="U516" s="56" t="s">
        <v>862</v>
      </c>
      <c r="V516" s="56" t="s">
        <v>112</v>
      </c>
      <c r="W516" s="58">
        <v>38856</v>
      </c>
      <c r="X516" s="59" t="s">
        <v>929</v>
      </c>
      <c r="Y516" s="56" t="s">
        <v>140</v>
      </c>
      <c r="Z516" s="56" t="s">
        <v>141</v>
      </c>
      <c r="AA516" s="56" t="s">
        <v>142</v>
      </c>
      <c r="AB516" s="56" t="s">
        <v>143</v>
      </c>
      <c r="AC516" s="56" t="s">
        <v>144</v>
      </c>
      <c r="AD516"/>
      <c r="AE516" s="56" t="s">
        <v>145</v>
      </c>
      <c r="AF516" s="56" t="s">
        <v>114</v>
      </c>
      <c r="AG516" s="56" t="s">
        <v>115</v>
      </c>
      <c r="AH516" s="56" t="s">
        <v>146</v>
      </c>
      <c r="AI516" s="56" t="s">
        <v>74</v>
      </c>
      <c r="AJ516" s="56" t="s">
        <v>147</v>
      </c>
      <c r="AK516" s="56" t="s">
        <v>148</v>
      </c>
      <c r="AL516" s="56" t="s">
        <v>148</v>
      </c>
      <c r="AM516"/>
      <c r="AN516" s="56" t="s">
        <v>75</v>
      </c>
      <c r="AO516" s="56" t="s">
        <v>3</v>
      </c>
      <c r="AP516" s="60">
        <v>2.57</v>
      </c>
      <c r="AQ516" s="60">
        <v>0</v>
      </c>
      <c r="AR516" s="58">
        <v>1</v>
      </c>
      <c r="AS516" s="58">
        <v>0</v>
      </c>
      <c r="AT516" s="60">
        <v>17922.060000000001</v>
      </c>
      <c r="AU516" s="60">
        <v>-10039.51</v>
      </c>
      <c r="AV516" s="60">
        <v>2.57</v>
      </c>
      <c r="AW516" s="60">
        <v>17922.060000000001</v>
      </c>
      <c r="AX516" s="60">
        <v>7882.55</v>
      </c>
      <c r="AY516" s="60">
        <v>0</v>
      </c>
      <c r="AZ516" s="60">
        <v>0</v>
      </c>
      <c r="BA516" s="60">
        <v>0</v>
      </c>
      <c r="BB516" s="60">
        <v>0</v>
      </c>
      <c r="BC516" s="60">
        <v>0</v>
      </c>
      <c r="BD516" s="60">
        <v>0</v>
      </c>
      <c r="BE516" s="60">
        <v>0</v>
      </c>
      <c r="BF516" s="60">
        <v>0</v>
      </c>
      <c r="BG516" s="60">
        <v>0</v>
      </c>
      <c r="BH516" s="60">
        <v>0</v>
      </c>
      <c r="BI516" s="60">
        <v>25804.61</v>
      </c>
      <c r="BJ516" s="61">
        <v>120</v>
      </c>
      <c r="BK516" s="2" t="s">
        <v>859</v>
      </c>
    </row>
    <row r="517" spans="1:63" s="1" customFormat="1" ht="15" x14ac:dyDescent="0.25">
      <c r="A517" s="56" t="s">
        <v>127</v>
      </c>
      <c r="B517" s="56" t="s">
        <v>104</v>
      </c>
      <c r="C517" s="56" t="s">
        <v>128</v>
      </c>
      <c r="D517"/>
      <c r="E517"/>
      <c r="F517"/>
      <c r="G517" s="56" t="s">
        <v>129</v>
      </c>
      <c r="H517" s="56" t="s">
        <v>130</v>
      </c>
      <c r="I517" s="56" t="s">
        <v>757</v>
      </c>
      <c r="J517"/>
      <c r="K517" s="56" t="s">
        <v>70</v>
      </c>
      <c r="L517" s="56" t="s">
        <v>131</v>
      </c>
      <c r="M517"/>
      <c r="N517"/>
      <c r="O517" s="56" t="s">
        <v>132</v>
      </c>
      <c r="P517"/>
      <c r="Q517" s="56" t="s">
        <v>759</v>
      </c>
      <c r="R517"/>
      <c r="S517"/>
      <c r="T517" s="56" t="s">
        <v>863</v>
      </c>
      <c r="U517" s="56" t="s">
        <v>892</v>
      </c>
      <c r="V517" s="56" t="s">
        <v>162</v>
      </c>
      <c r="W517" s="58">
        <v>43451</v>
      </c>
      <c r="X517" s="59" t="s">
        <v>930</v>
      </c>
      <c r="Y517" s="56" t="s">
        <v>163</v>
      </c>
      <c r="Z517" s="56" t="s">
        <v>164</v>
      </c>
      <c r="AA517" s="56" t="s">
        <v>119</v>
      </c>
      <c r="AB517" s="56" t="s">
        <v>165</v>
      </c>
      <c r="AC517" s="56" t="s">
        <v>166</v>
      </c>
      <c r="AD517"/>
      <c r="AE517" s="56" t="s">
        <v>167</v>
      </c>
      <c r="AF517" s="56" t="s">
        <v>114</v>
      </c>
      <c r="AG517" s="56" t="s">
        <v>115</v>
      </c>
      <c r="AH517" s="56" t="s">
        <v>168</v>
      </c>
      <c r="AI517" s="56" t="s">
        <v>74</v>
      </c>
      <c r="AJ517" s="56" t="s">
        <v>79</v>
      </c>
      <c r="AK517" s="56" t="s">
        <v>169</v>
      </c>
      <c r="AL517" s="56" t="s">
        <v>169</v>
      </c>
      <c r="AM517"/>
      <c r="AN517" s="56" t="s">
        <v>75</v>
      </c>
      <c r="AO517" s="56" t="s">
        <v>3</v>
      </c>
      <c r="AP517" s="60">
        <v>26.93</v>
      </c>
      <c r="AQ517" s="60">
        <v>0</v>
      </c>
      <c r="AR517" s="58">
        <v>1</v>
      </c>
      <c r="AS517" s="58">
        <v>0</v>
      </c>
      <c r="AT517" s="60">
        <v>17922.060000000001</v>
      </c>
      <c r="AU517" s="60">
        <v>-10039.51</v>
      </c>
      <c r="AV517" s="60">
        <v>26.93</v>
      </c>
      <c r="AW517" s="60">
        <v>17922.060000000001</v>
      </c>
      <c r="AX517" s="60">
        <v>7882.55</v>
      </c>
      <c r="AY517" s="60">
        <v>0</v>
      </c>
      <c r="AZ517" s="60">
        <v>0</v>
      </c>
      <c r="BA517" s="60">
        <v>0</v>
      </c>
      <c r="BB517" s="60">
        <v>0</v>
      </c>
      <c r="BC517" s="60">
        <v>0</v>
      </c>
      <c r="BD517" s="60">
        <v>0</v>
      </c>
      <c r="BE517" s="60">
        <v>0</v>
      </c>
      <c r="BF517" s="60">
        <v>0</v>
      </c>
      <c r="BG517" s="60">
        <v>0</v>
      </c>
      <c r="BH517" s="60">
        <v>0</v>
      </c>
      <c r="BI517" s="60">
        <v>25804.61</v>
      </c>
      <c r="BJ517" s="61">
        <v>120</v>
      </c>
      <c r="BK517" s="2" t="s">
        <v>859</v>
      </c>
    </row>
    <row r="518" spans="1:63" s="1" customFormat="1" ht="23.25" x14ac:dyDescent="0.25">
      <c r="A518" s="56" t="s">
        <v>127</v>
      </c>
      <c r="B518" s="56" t="s">
        <v>104</v>
      </c>
      <c r="C518" s="56" t="s">
        <v>128</v>
      </c>
      <c r="D518"/>
      <c r="E518"/>
      <c r="F518"/>
      <c r="G518" s="56" t="s">
        <v>129</v>
      </c>
      <c r="H518" s="56" t="s">
        <v>130</v>
      </c>
      <c r="I518" s="56" t="s">
        <v>757</v>
      </c>
      <c r="J518"/>
      <c r="K518" s="56" t="s">
        <v>70</v>
      </c>
      <c r="L518" s="56" t="s">
        <v>131</v>
      </c>
      <c r="M518"/>
      <c r="N518"/>
      <c r="O518" s="56" t="s">
        <v>132</v>
      </c>
      <c r="P518"/>
      <c r="Q518" s="56" t="s">
        <v>759</v>
      </c>
      <c r="R518"/>
      <c r="S518"/>
      <c r="T518" s="56" t="s">
        <v>863</v>
      </c>
      <c r="U518" s="56" t="s">
        <v>892</v>
      </c>
      <c r="V518" s="56" t="s">
        <v>931</v>
      </c>
      <c r="W518" s="58">
        <v>43290</v>
      </c>
      <c r="X518" s="59" t="s">
        <v>932</v>
      </c>
      <c r="Y518" s="56" t="s">
        <v>933</v>
      </c>
      <c r="Z518" s="56" t="s">
        <v>934</v>
      </c>
      <c r="AA518" s="56" t="s">
        <v>142</v>
      </c>
      <c r="AB518" s="56" t="s">
        <v>143</v>
      </c>
      <c r="AC518" s="56" t="s">
        <v>144</v>
      </c>
      <c r="AD518"/>
      <c r="AE518" s="56" t="s">
        <v>935</v>
      </c>
      <c r="AF518" s="56" t="s">
        <v>779</v>
      </c>
      <c r="AG518" s="56" t="s">
        <v>73</v>
      </c>
      <c r="AH518" s="56" t="s">
        <v>936</v>
      </c>
      <c r="AI518" s="56" t="s">
        <v>74</v>
      </c>
      <c r="AJ518" s="56" t="s">
        <v>147</v>
      </c>
      <c r="AK518" s="56" t="s">
        <v>937</v>
      </c>
      <c r="AL518" s="56" t="s">
        <v>937</v>
      </c>
      <c r="AM518"/>
      <c r="AN518" s="56" t="s">
        <v>75</v>
      </c>
      <c r="AO518" s="56" t="s">
        <v>3</v>
      </c>
      <c r="AP518" s="60">
        <v>352.98</v>
      </c>
      <c r="AQ518" s="60">
        <v>0</v>
      </c>
      <c r="AR518" s="58">
        <v>1</v>
      </c>
      <c r="AS518" s="58">
        <v>0</v>
      </c>
      <c r="AT518" s="60">
        <v>17922.060000000001</v>
      </c>
      <c r="AU518" s="60">
        <v>-10039.51</v>
      </c>
      <c r="AV518" s="60">
        <v>352.98</v>
      </c>
      <c r="AW518" s="60">
        <v>17922.060000000001</v>
      </c>
      <c r="AX518" s="60">
        <v>7882.55</v>
      </c>
      <c r="AY518" s="60">
        <v>0</v>
      </c>
      <c r="AZ518" s="60">
        <v>0</v>
      </c>
      <c r="BA518" s="60">
        <v>0</v>
      </c>
      <c r="BB518" s="60">
        <v>0</v>
      </c>
      <c r="BC518" s="60">
        <v>0</v>
      </c>
      <c r="BD518" s="60">
        <v>0</v>
      </c>
      <c r="BE518" s="60">
        <v>0</v>
      </c>
      <c r="BF518" s="60">
        <v>0</v>
      </c>
      <c r="BG518" s="60">
        <v>0</v>
      </c>
      <c r="BH518" s="60">
        <v>0</v>
      </c>
      <c r="BI518" s="60">
        <v>25804.61</v>
      </c>
      <c r="BJ518" s="61">
        <v>120</v>
      </c>
      <c r="BK518" s="2" t="s">
        <v>859</v>
      </c>
    </row>
    <row r="519" spans="1:63" s="1" customFormat="1" ht="23.25" x14ac:dyDescent="0.25">
      <c r="A519" s="56" t="s">
        <v>127</v>
      </c>
      <c r="B519" s="56" t="s">
        <v>104</v>
      </c>
      <c r="C519" s="56" t="s">
        <v>128</v>
      </c>
      <c r="D519"/>
      <c r="E519"/>
      <c r="F519"/>
      <c r="G519" s="56" t="s">
        <v>129</v>
      </c>
      <c r="H519" s="56" t="s">
        <v>130</v>
      </c>
      <c r="I519" s="56" t="s">
        <v>757</v>
      </c>
      <c r="J519"/>
      <c r="K519" s="56" t="s">
        <v>70</v>
      </c>
      <c r="L519" s="56" t="s">
        <v>131</v>
      </c>
      <c r="M519"/>
      <c r="N519"/>
      <c r="O519" s="56" t="s">
        <v>132</v>
      </c>
      <c r="P519"/>
      <c r="Q519" s="56" t="s">
        <v>759</v>
      </c>
      <c r="R519"/>
      <c r="S519"/>
      <c r="T519" s="56" t="s">
        <v>893</v>
      </c>
      <c r="U519" s="56" t="s">
        <v>892</v>
      </c>
      <c r="V519" s="56" t="s">
        <v>826</v>
      </c>
      <c r="W519" s="58">
        <v>41445</v>
      </c>
      <c r="X519" s="59" t="s">
        <v>938</v>
      </c>
      <c r="Y519" s="56" t="s">
        <v>827</v>
      </c>
      <c r="Z519" s="56" t="s">
        <v>828</v>
      </c>
      <c r="AA519" s="56" t="s">
        <v>142</v>
      </c>
      <c r="AB519" s="56" t="s">
        <v>143</v>
      </c>
      <c r="AC519" s="56" t="s">
        <v>144</v>
      </c>
      <c r="AD519"/>
      <c r="AE519" s="56" t="s">
        <v>829</v>
      </c>
      <c r="AF519" s="56" t="s">
        <v>779</v>
      </c>
      <c r="AG519" s="56" t="s">
        <v>73</v>
      </c>
      <c r="AH519" s="56" t="s">
        <v>830</v>
      </c>
      <c r="AI519" s="56" t="s">
        <v>74</v>
      </c>
      <c r="AJ519" s="56" t="s">
        <v>147</v>
      </c>
      <c r="AK519" s="56" t="s">
        <v>831</v>
      </c>
      <c r="AL519" s="56" t="s">
        <v>831</v>
      </c>
      <c r="AM519"/>
      <c r="AN519" s="56" t="s">
        <v>75</v>
      </c>
      <c r="AO519" s="56" t="s">
        <v>3</v>
      </c>
      <c r="AP519" s="60">
        <v>20</v>
      </c>
      <c r="AQ519" s="60">
        <v>0</v>
      </c>
      <c r="AR519" s="58">
        <v>1</v>
      </c>
      <c r="AS519" s="58">
        <v>0</v>
      </c>
      <c r="AT519" s="60">
        <v>17922.060000000001</v>
      </c>
      <c r="AU519" s="60">
        <v>-10039.51</v>
      </c>
      <c r="AV519" s="60">
        <v>20</v>
      </c>
      <c r="AW519" s="60">
        <v>17922.060000000001</v>
      </c>
      <c r="AX519" s="60">
        <v>7882.55</v>
      </c>
      <c r="AY519" s="60">
        <v>0</v>
      </c>
      <c r="AZ519" s="60">
        <v>0</v>
      </c>
      <c r="BA519" s="60">
        <v>0</v>
      </c>
      <c r="BB519" s="60">
        <v>0</v>
      </c>
      <c r="BC519" s="60">
        <v>0</v>
      </c>
      <c r="BD519" s="60">
        <v>0</v>
      </c>
      <c r="BE519" s="60">
        <v>0</v>
      </c>
      <c r="BF519" s="60">
        <v>0</v>
      </c>
      <c r="BG519" s="60">
        <v>0</v>
      </c>
      <c r="BH519" s="60">
        <v>0</v>
      </c>
      <c r="BI519" s="60">
        <v>25804.61</v>
      </c>
      <c r="BJ519" s="61">
        <v>120</v>
      </c>
      <c r="BK519" s="2" t="s">
        <v>859</v>
      </c>
    </row>
    <row r="520" spans="1:63" s="1" customFormat="1" ht="15" x14ac:dyDescent="0.25">
      <c r="A520" s="56" t="s">
        <v>127</v>
      </c>
      <c r="B520" s="56" t="s">
        <v>104</v>
      </c>
      <c r="C520" s="56" t="s">
        <v>128</v>
      </c>
      <c r="D520"/>
      <c r="E520"/>
      <c r="F520"/>
      <c r="G520" s="56" t="s">
        <v>129</v>
      </c>
      <c r="H520" s="56" t="s">
        <v>130</v>
      </c>
      <c r="I520" s="56" t="s">
        <v>757</v>
      </c>
      <c r="J520"/>
      <c r="K520" s="56" t="s">
        <v>70</v>
      </c>
      <c r="L520" s="56" t="s">
        <v>131</v>
      </c>
      <c r="M520"/>
      <c r="N520"/>
      <c r="O520" s="56" t="s">
        <v>132</v>
      </c>
      <c r="P520"/>
      <c r="Q520" s="56" t="s">
        <v>759</v>
      </c>
      <c r="R520"/>
      <c r="S520"/>
      <c r="T520" s="56" t="s">
        <v>939</v>
      </c>
      <c r="U520" s="56" t="s">
        <v>893</v>
      </c>
      <c r="V520" s="56" t="s">
        <v>940</v>
      </c>
      <c r="W520" s="58">
        <v>34503</v>
      </c>
      <c r="X520" s="59" t="s">
        <v>941</v>
      </c>
      <c r="Y520" s="56" t="s">
        <v>780</v>
      </c>
      <c r="Z520" s="56" t="s">
        <v>781</v>
      </c>
      <c r="AA520" s="56" t="s">
        <v>782</v>
      </c>
      <c r="AB520" s="56" t="s">
        <v>783</v>
      </c>
      <c r="AC520" s="56" t="s">
        <v>184</v>
      </c>
      <c r="AD520"/>
      <c r="AE520" s="56" t="s">
        <v>784</v>
      </c>
      <c r="AF520" s="56" t="s">
        <v>779</v>
      </c>
      <c r="AG520" s="56" t="s">
        <v>73</v>
      </c>
      <c r="AH520" s="56" t="s">
        <v>785</v>
      </c>
      <c r="AI520" s="56" t="s">
        <v>74</v>
      </c>
      <c r="AJ520" s="56" t="s">
        <v>79</v>
      </c>
      <c r="AK520" s="56" t="s">
        <v>786</v>
      </c>
      <c r="AL520" s="56" t="s">
        <v>786</v>
      </c>
      <c r="AM520"/>
      <c r="AN520" s="56" t="s">
        <v>75</v>
      </c>
      <c r="AO520" s="56" t="s">
        <v>3</v>
      </c>
      <c r="AP520" s="60">
        <v>56.5</v>
      </c>
      <c r="AQ520" s="60">
        <v>0</v>
      </c>
      <c r="AR520" s="58">
        <v>1</v>
      </c>
      <c r="AS520" s="58">
        <v>0</v>
      </c>
      <c r="AT520" s="60">
        <v>17922.060000000001</v>
      </c>
      <c r="AU520" s="60">
        <v>-10039.51</v>
      </c>
      <c r="AV520" s="60">
        <v>56.5</v>
      </c>
      <c r="AW520" s="60">
        <v>17922.060000000001</v>
      </c>
      <c r="AX520" s="60">
        <v>7882.55</v>
      </c>
      <c r="AY520" s="60">
        <v>0</v>
      </c>
      <c r="AZ520" s="60">
        <v>0</v>
      </c>
      <c r="BA520" s="60">
        <v>0</v>
      </c>
      <c r="BB520" s="60">
        <v>0</v>
      </c>
      <c r="BC520" s="60">
        <v>0</v>
      </c>
      <c r="BD520" s="60">
        <v>0</v>
      </c>
      <c r="BE520" s="60">
        <v>0</v>
      </c>
      <c r="BF520" s="60">
        <v>0</v>
      </c>
      <c r="BG520" s="60">
        <v>0</v>
      </c>
      <c r="BH520" s="60">
        <v>0</v>
      </c>
      <c r="BI520" s="60">
        <v>25804.61</v>
      </c>
      <c r="BJ520" s="61">
        <v>120</v>
      </c>
      <c r="BK520" s="2" t="s">
        <v>859</v>
      </c>
    </row>
    <row r="521" spans="1:63" s="1" customFormat="1" ht="15" x14ac:dyDescent="0.25">
      <c r="A521" s="56" t="s">
        <v>127</v>
      </c>
      <c r="B521" s="56" t="s">
        <v>104</v>
      </c>
      <c r="C521" s="56" t="s">
        <v>128</v>
      </c>
      <c r="D521"/>
      <c r="E521"/>
      <c r="F521"/>
      <c r="G521" s="56" t="s">
        <v>129</v>
      </c>
      <c r="H521" s="56" t="s">
        <v>130</v>
      </c>
      <c r="I521" s="56" t="s">
        <v>757</v>
      </c>
      <c r="J521"/>
      <c r="K521" s="56" t="s">
        <v>70</v>
      </c>
      <c r="L521" s="56" t="s">
        <v>131</v>
      </c>
      <c r="M521"/>
      <c r="N521"/>
      <c r="O521" s="56" t="s">
        <v>132</v>
      </c>
      <c r="P521"/>
      <c r="Q521" s="56" t="s">
        <v>759</v>
      </c>
      <c r="R521"/>
      <c r="S521"/>
      <c r="T521" s="56" t="s">
        <v>939</v>
      </c>
      <c r="U521" s="56" t="s">
        <v>893</v>
      </c>
      <c r="V521" s="56" t="s">
        <v>766</v>
      </c>
      <c r="W521" s="58">
        <v>38694</v>
      </c>
      <c r="X521" s="59" t="s">
        <v>942</v>
      </c>
      <c r="Y521" s="56" t="s">
        <v>767</v>
      </c>
      <c r="Z521" s="56" t="s">
        <v>768</v>
      </c>
      <c r="AA521" s="56" t="s">
        <v>769</v>
      </c>
      <c r="AB521" s="56" t="s">
        <v>770</v>
      </c>
      <c r="AC521" s="56" t="s">
        <v>138</v>
      </c>
      <c r="AD521"/>
      <c r="AE521" s="56" t="s">
        <v>771</v>
      </c>
      <c r="AF521" s="56" t="s">
        <v>114</v>
      </c>
      <c r="AG521" s="56" t="s">
        <v>115</v>
      </c>
      <c r="AH521" s="56" t="s">
        <v>772</v>
      </c>
      <c r="AI521" s="56" t="s">
        <v>74</v>
      </c>
      <c r="AJ521" s="56" t="s">
        <v>79</v>
      </c>
      <c r="AK521" s="56" t="s">
        <v>109</v>
      </c>
      <c r="AL521" s="56" t="s">
        <v>110</v>
      </c>
      <c r="AM521"/>
      <c r="AN521" s="56" t="s">
        <v>75</v>
      </c>
      <c r="AO521" s="56" t="s">
        <v>3</v>
      </c>
      <c r="AP521" s="60">
        <v>658.32</v>
      </c>
      <c r="AQ521" s="60">
        <v>0</v>
      </c>
      <c r="AR521" s="58">
        <v>1</v>
      </c>
      <c r="AS521" s="58">
        <v>0</v>
      </c>
      <c r="AT521" s="60">
        <v>17922.060000000001</v>
      </c>
      <c r="AU521" s="60">
        <v>-10039.51</v>
      </c>
      <c r="AV521" s="60">
        <v>658.32</v>
      </c>
      <c r="AW521" s="60">
        <v>17922.060000000001</v>
      </c>
      <c r="AX521" s="60">
        <v>7882.55</v>
      </c>
      <c r="AY521" s="60">
        <v>0</v>
      </c>
      <c r="AZ521" s="60">
        <v>0</v>
      </c>
      <c r="BA521" s="60">
        <v>0</v>
      </c>
      <c r="BB521" s="60">
        <v>0</v>
      </c>
      <c r="BC521" s="60">
        <v>0</v>
      </c>
      <c r="BD521" s="60">
        <v>0</v>
      </c>
      <c r="BE521" s="60">
        <v>0</v>
      </c>
      <c r="BF521" s="60">
        <v>0</v>
      </c>
      <c r="BG521" s="60">
        <v>0</v>
      </c>
      <c r="BH521" s="60">
        <v>0</v>
      </c>
      <c r="BI521" s="60">
        <v>25804.61</v>
      </c>
      <c r="BJ521" s="61">
        <v>120</v>
      </c>
      <c r="BK521" s="2" t="s">
        <v>859</v>
      </c>
    </row>
    <row r="522" spans="1:63" s="1" customFormat="1" ht="15" x14ac:dyDescent="0.25">
      <c r="A522" s="56" t="s">
        <v>127</v>
      </c>
      <c r="B522" s="56" t="s">
        <v>104</v>
      </c>
      <c r="C522" s="56" t="s">
        <v>128</v>
      </c>
      <c r="D522"/>
      <c r="E522"/>
      <c r="F522"/>
      <c r="G522" s="56" t="s">
        <v>129</v>
      </c>
      <c r="H522" s="56" t="s">
        <v>130</v>
      </c>
      <c r="I522" s="56" t="s">
        <v>757</v>
      </c>
      <c r="J522"/>
      <c r="K522" s="56" t="s">
        <v>70</v>
      </c>
      <c r="L522" s="56" t="s">
        <v>131</v>
      </c>
      <c r="M522"/>
      <c r="N522"/>
      <c r="O522" s="56" t="s">
        <v>132</v>
      </c>
      <c r="P522"/>
      <c r="Q522" s="56" t="s">
        <v>758</v>
      </c>
      <c r="R522"/>
      <c r="S522"/>
      <c r="T522" s="56" t="s">
        <v>939</v>
      </c>
      <c r="U522" s="56" t="s">
        <v>893</v>
      </c>
      <c r="V522" s="56" t="s">
        <v>943</v>
      </c>
      <c r="W522" s="58">
        <v>36787</v>
      </c>
      <c r="X522" s="59" t="s">
        <v>944</v>
      </c>
      <c r="Y522" s="56" t="s">
        <v>945</v>
      </c>
      <c r="Z522" s="56" t="s">
        <v>946</v>
      </c>
      <c r="AA522" s="56" t="s">
        <v>787</v>
      </c>
      <c r="AB522" s="56" t="s">
        <v>947</v>
      </c>
      <c r="AC522" s="56" t="s">
        <v>948</v>
      </c>
      <c r="AD522"/>
      <c r="AE522" s="56" t="s">
        <v>949</v>
      </c>
      <c r="AF522" s="56" t="s">
        <v>950</v>
      </c>
      <c r="AG522" s="56" t="s">
        <v>951</v>
      </c>
      <c r="AH522" s="56" t="s">
        <v>952</v>
      </c>
      <c r="AI522" s="56" t="s">
        <v>81</v>
      </c>
      <c r="AJ522" s="56" t="s">
        <v>177</v>
      </c>
      <c r="AK522" s="56" t="s">
        <v>109</v>
      </c>
      <c r="AL522" s="56" t="s">
        <v>110</v>
      </c>
      <c r="AM522"/>
      <c r="AN522" s="56" t="s">
        <v>75</v>
      </c>
      <c r="AO522" s="56" t="s">
        <v>2</v>
      </c>
      <c r="AP522" s="60">
        <v>560.15</v>
      </c>
      <c r="AQ522" s="60">
        <v>0</v>
      </c>
      <c r="AR522" s="58">
        <v>1</v>
      </c>
      <c r="AS522" s="58">
        <v>0</v>
      </c>
      <c r="AT522" s="60">
        <v>17922.060000000001</v>
      </c>
      <c r="AU522" s="60">
        <v>-10039.51</v>
      </c>
      <c r="AV522" s="60">
        <v>410</v>
      </c>
      <c r="AW522" s="60">
        <v>17922.060000000001</v>
      </c>
      <c r="AX522" s="60">
        <v>7882.55</v>
      </c>
      <c r="AY522" s="60">
        <v>0</v>
      </c>
      <c r="AZ522" s="60">
        <v>0</v>
      </c>
      <c r="BA522" s="60">
        <v>0</v>
      </c>
      <c r="BB522" s="60">
        <v>0</v>
      </c>
      <c r="BC522" s="60">
        <v>0</v>
      </c>
      <c r="BD522" s="60">
        <v>0</v>
      </c>
      <c r="BE522" s="60">
        <v>0</v>
      </c>
      <c r="BF522" s="60">
        <v>0</v>
      </c>
      <c r="BG522" s="60">
        <v>0</v>
      </c>
      <c r="BH522" s="60">
        <v>0</v>
      </c>
      <c r="BI522" s="60">
        <v>25804.61</v>
      </c>
      <c r="BJ522" s="61">
        <v>120</v>
      </c>
      <c r="BK522" s="2" t="s">
        <v>859</v>
      </c>
    </row>
    <row r="523" spans="1:63" s="1" customFormat="1" ht="15" x14ac:dyDescent="0.25">
      <c r="A523" s="56" t="s">
        <v>127</v>
      </c>
      <c r="B523" s="56" t="s">
        <v>104</v>
      </c>
      <c r="C523" s="56" t="s">
        <v>128</v>
      </c>
      <c r="D523"/>
      <c r="E523"/>
      <c r="F523"/>
      <c r="G523" s="56" t="s">
        <v>129</v>
      </c>
      <c r="H523" s="56" t="s">
        <v>130</v>
      </c>
      <c r="I523" s="56" t="s">
        <v>757</v>
      </c>
      <c r="J523"/>
      <c r="K523" s="56" t="s">
        <v>70</v>
      </c>
      <c r="L523" s="56" t="s">
        <v>131</v>
      </c>
      <c r="M523"/>
      <c r="N523"/>
      <c r="O523" s="56" t="s">
        <v>132</v>
      </c>
      <c r="P523"/>
      <c r="Q523" s="56" t="s">
        <v>758</v>
      </c>
      <c r="R523"/>
      <c r="S523"/>
      <c r="T523" s="56" t="s">
        <v>895</v>
      </c>
      <c r="U523" s="56" t="s">
        <v>893</v>
      </c>
      <c r="V523" s="56" t="s">
        <v>953</v>
      </c>
      <c r="W523" s="58">
        <v>14470</v>
      </c>
      <c r="X523" s="59" t="s">
        <v>954</v>
      </c>
      <c r="Y523" s="56" t="s">
        <v>955</v>
      </c>
      <c r="Z523" s="56" t="s">
        <v>956</v>
      </c>
      <c r="AA523" s="56" t="s">
        <v>160</v>
      </c>
      <c r="AB523" s="56" t="s">
        <v>957</v>
      </c>
      <c r="AC523" s="56" t="s">
        <v>185</v>
      </c>
      <c r="AD523"/>
      <c r="AE523" s="56" t="s">
        <v>958</v>
      </c>
      <c r="AF523" s="56" t="s">
        <v>959</v>
      </c>
      <c r="AG523" s="56" t="s">
        <v>867</v>
      </c>
      <c r="AH523" s="56" t="s">
        <v>960</v>
      </c>
      <c r="AI523" s="56" t="s">
        <v>81</v>
      </c>
      <c r="AJ523" s="56" t="s">
        <v>821</v>
      </c>
      <c r="AK523" s="56" t="s">
        <v>961</v>
      </c>
      <c r="AL523" s="56" t="s">
        <v>961</v>
      </c>
      <c r="AM523"/>
      <c r="AN523" s="56" t="s">
        <v>75</v>
      </c>
      <c r="AO523" s="56" t="s">
        <v>2</v>
      </c>
      <c r="AP523" s="60">
        <v>76.150000000000006</v>
      </c>
      <c r="AQ523" s="60">
        <v>0</v>
      </c>
      <c r="AR523" s="58">
        <v>1</v>
      </c>
      <c r="AS523" s="58">
        <v>0</v>
      </c>
      <c r="AT523" s="60">
        <v>17922.060000000001</v>
      </c>
      <c r="AU523" s="60">
        <v>-10039.51</v>
      </c>
      <c r="AV523" s="60">
        <v>55.74</v>
      </c>
      <c r="AW523" s="60">
        <v>17922.060000000001</v>
      </c>
      <c r="AX523" s="60">
        <v>7882.55</v>
      </c>
      <c r="AY523" s="60">
        <v>0</v>
      </c>
      <c r="AZ523" s="60">
        <v>0</v>
      </c>
      <c r="BA523" s="60">
        <v>0</v>
      </c>
      <c r="BB523" s="60">
        <v>0</v>
      </c>
      <c r="BC523" s="60">
        <v>0</v>
      </c>
      <c r="BD523" s="60">
        <v>0</v>
      </c>
      <c r="BE523" s="60">
        <v>0</v>
      </c>
      <c r="BF523" s="60">
        <v>0</v>
      </c>
      <c r="BG523" s="60">
        <v>0</v>
      </c>
      <c r="BH523" s="60">
        <v>0</v>
      </c>
      <c r="BI523" s="60">
        <v>25804.61</v>
      </c>
      <c r="BJ523" s="61">
        <v>120</v>
      </c>
      <c r="BK523" s="2" t="s">
        <v>859</v>
      </c>
    </row>
    <row r="524" spans="1:63" s="1" customFormat="1" ht="15" x14ac:dyDescent="0.25">
      <c r="A524" s="56" t="s">
        <v>127</v>
      </c>
      <c r="B524" s="56" t="s">
        <v>104</v>
      </c>
      <c r="C524" s="56" t="s">
        <v>128</v>
      </c>
      <c r="D524"/>
      <c r="E524"/>
      <c r="F524"/>
      <c r="G524" s="56" t="s">
        <v>129</v>
      </c>
      <c r="H524" s="56" t="s">
        <v>130</v>
      </c>
      <c r="I524" s="56" t="s">
        <v>757</v>
      </c>
      <c r="J524"/>
      <c r="K524" s="56" t="s">
        <v>70</v>
      </c>
      <c r="L524" s="56" t="s">
        <v>131</v>
      </c>
      <c r="M524"/>
      <c r="N524"/>
      <c r="O524" s="56" t="s">
        <v>132</v>
      </c>
      <c r="P524"/>
      <c r="Q524" s="56" t="s">
        <v>759</v>
      </c>
      <c r="R524"/>
      <c r="S524"/>
      <c r="T524" s="56" t="s">
        <v>894</v>
      </c>
      <c r="U524" s="56" t="s">
        <v>893</v>
      </c>
      <c r="V524" s="56" t="s">
        <v>962</v>
      </c>
      <c r="W524" s="58">
        <v>24688</v>
      </c>
      <c r="X524" s="59" t="s">
        <v>963</v>
      </c>
      <c r="Y524" s="56" t="s">
        <v>149</v>
      </c>
      <c r="Z524" s="56" t="s">
        <v>150</v>
      </c>
      <c r="AA524" s="56" t="s">
        <v>151</v>
      </c>
      <c r="AB524" s="56" t="s">
        <v>152</v>
      </c>
      <c r="AC524" s="56" t="s">
        <v>153</v>
      </c>
      <c r="AD524"/>
      <c r="AE524" s="56" t="s">
        <v>154</v>
      </c>
      <c r="AF524" s="56" t="s">
        <v>155</v>
      </c>
      <c r="AG524" s="56" t="s">
        <v>156</v>
      </c>
      <c r="AH524" s="56" t="s">
        <v>157</v>
      </c>
      <c r="AI524" s="56" t="s">
        <v>74</v>
      </c>
      <c r="AJ524" s="56" t="s">
        <v>158</v>
      </c>
      <c r="AK524" s="56" t="s">
        <v>159</v>
      </c>
      <c r="AL524" s="56" t="s">
        <v>159</v>
      </c>
      <c r="AM524"/>
      <c r="AN524" s="56" t="s">
        <v>75</v>
      </c>
      <c r="AO524" s="56" t="s">
        <v>3</v>
      </c>
      <c r="AP524" s="60">
        <v>23.26</v>
      </c>
      <c r="AQ524" s="60">
        <v>0</v>
      </c>
      <c r="AR524" s="58">
        <v>1</v>
      </c>
      <c r="AS524" s="58">
        <v>0</v>
      </c>
      <c r="AT524" s="60">
        <v>17922.060000000001</v>
      </c>
      <c r="AU524" s="60">
        <v>-10039.51</v>
      </c>
      <c r="AV524" s="60">
        <v>23.26</v>
      </c>
      <c r="AW524" s="60">
        <v>17922.060000000001</v>
      </c>
      <c r="AX524" s="60">
        <v>7882.55</v>
      </c>
      <c r="AY524" s="60">
        <v>0</v>
      </c>
      <c r="AZ524" s="60">
        <v>0</v>
      </c>
      <c r="BA524" s="60">
        <v>0</v>
      </c>
      <c r="BB524" s="60">
        <v>0</v>
      </c>
      <c r="BC524" s="60">
        <v>0</v>
      </c>
      <c r="BD524" s="60">
        <v>0</v>
      </c>
      <c r="BE524" s="60">
        <v>0</v>
      </c>
      <c r="BF524" s="60">
        <v>0</v>
      </c>
      <c r="BG524" s="60">
        <v>0</v>
      </c>
      <c r="BH524" s="60">
        <v>0</v>
      </c>
      <c r="BI524" s="60">
        <v>25804.61</v>
      </c>
      <c r="BJ524" s="61">
        <v>120</v>
      </c>
      <c r="BK524" s="2" t="s">
        <v>859</v>
      </c>
    </row>
    <row r="525" spans="1:63" s="1" customFormat="1" ht="15" x14ac:dyDescent="0.25">
      <c r="A525" s="56" t="s">
        <v>127</v>
      </c>
      <c r="B525" s="56" t="s">
        <v>104</v>
      </c>
      <c r="C525" s="56" t="s">
        <v>128</v>
      </c>
      <c r="D525"/>
      <c r="E525"/>
      <c r="F525"/>
      <c r="G525" s="56" t="s">
        <v>129</v>
      </c>
      <c r="H525" s="56" t="s">
        <v>130</v>
      </c>
      <c r="I525" s="56" t="s">
        <v>757</v>
      </c>
      <c r="J525"/>
      <c r="K525" s="56" t="s">
        <v>70</v>
      </c>
      <c r="L525" s="56" t="s">
        <v>131</v>
      </c>
      <c r="M525"/>
      <c r="N525"/>
      <c r="O525" s="56" t="s">
        <v>132</v>
      </c>
      <c r="P525"/>
      <c r="Q525" s="56" t="s">
        <v>759</v>
      </c>
      <c r="R525"/>
      <c r="S525"/>
      <c r="T525" s="56" t="s">
        <v>894</v>
      </c>
      <c r="U525" s="56" t="s">
        <v>895</v>
      </c>
      <c r="V525" s="56" t="s">
        <v>880</v>
      </c>
      <c r="W525" s="58">
        <v>24026</v>
      </c>
      <c r="X525" s="59" t="s">
        <v>964</v>
      </c>
      <c r="Y525" s="56" t="s">
        <v>765</v>
      </c>
      <c r="Z525" s="56" t="s">
        <v>802</v>
      </c>
      <c r="AA525" s="56" t="s">
        <v>98</v>
      </c>
      <c r="AB525" s="56" t="s">
        <v>99</v>
      </c>
      <c r="AC525" s="56" t="s">
        <v>100</v>
      </c>
      <c r="AD525"/>
      <c r="AE525" s="56" t="s">
        <v>803</v>
      </c>
      <c r="AF525" s="56" t="s">
        <v>762</v>
      </c>
      <c r="AG525" s="56" t="s">
        <v>763</v>
      </c>
      <c r="AH525" s="56" t="s">
        <v>764</v>
      </c>
      <c r="AI525" s="56" t="s">
        <v>74</v>
      </c>
      <c r="AJ525" s="56" t="s">
        <v>98</v>
      </c>
      <c r="AK525" s="56" t="s">
        <v>765</v>
      </c>
      <c r="AL525" s="56" t="s">
        <v>765</v>
      </c>
      <c r="AM525"/>
      <c r="AN525" s="56" t="s">
        <v>75</v>
      </c>
      <c r="AO525" s="56" t="s">
        <v>3</v>
      </c>
      <c r="AP525" s="60">
        <v>76.900000000000006</v>
      </c>
      <c r="AQ525" s="60">
        <v>0</v>
      </c>
      <c r="AR525" s="58">
        <v>1</v>
      </c>
      <c r="AS525" s="58">
        <v>0</v>
      </c>
      <c r="AT525" s="60">
        <v>17922.060000000001</v>
      </c>
      <c r="AU525" s="60">
        <v>-10039.51</v>
      </c>
      <c r="AV525" s="60">
        <v>76.900000000000006</v>
      </c>
      <c r="AW525" s="60">
        <v>17922.060000000001</v>
      </c>
      <c r="AX525" s="60">
        <v>7882.55</v>
      </c>
      <c r="AY525" s="60">
        <v>0</v>
      </c>
      <c r="AZ525" s="60">
        <v>0</v>
      </c>
      <c r="BA525" s="60">
        <v>0</v>
      </c>
      <c r="BB525" s="60">
        <v>0</v>
      </c>
      <c r="BC525" s="60">
        <v>0</v>
      </c>
      <c r="BD525" s="60">
        <v>0</v>
      </c>
      <c r="BE525" s="60">
        <v>0</v>
      </c>
      <c r="BF525" s="60">
        <v>0</v>
      </c>
      <c r="BG525" s="60">
        <v>0</v>
      </c>
      <c r="BH525" s="60">
        <v>0</v>
      </c>
      <c r="BI525" s="60">
        <v>25804.61</v>
      </c>
      <c r="BJ525" s="61">
        <v>120</v>
      </c>
      <c r="BK525" s="2" t="s">
        <v>859</v>
      </c>
    </row>
    <row r="526" spans="1:63" s="1" customFormat="1" ht="15" x14ac:dyDescent="0.25">
      <c r="A526" s="56" t="s">
        <v>127</v>
      </c>
      <c r="B526" s="56" t="s">
        <v>104</v>
      </c>
      <c r="C526" s="56" t="s">
        <v>128</v>
      </c>
      <c r="D526"/>
      <c r="E526"/>
      <c r="F526"/>
      <c r="G526" s="56" t="s">
        <v>129</v>
      </c>
      <c r="H526" s="56" t="s">
        <v>130</v>
      </c>
      <c r="I526" s="56" t="s">
        <v>757</v>
      </c>
      <c r="J526"/>
      <c r="K526" s="56" t="s">
        <v>70</v>
      </c>
      <c r="L526" s="56" t="s">
        <v>131</v>
      </c>
      <c r="M526"/>
      <c r="N526"/>
      <c r="O526" s="56" t="s">
        <v>132</v>
      </c>
      <c r="P526"/>
      <c r="Q526" s="56" t="s">
        <v>759</v>
      </c>
      <c r="R526"/>
      <c r="S526"/>
      <c r="T526" s="56" t="s">
        <v>965</v>
      </c>
      <c r="U526" s="56" t="s">
        <v>894</v>
      </c>
      <c r="V526" s="56" t="s">
        <v>966</v>
      </c>
      <c r="W526" s="58">
        <v>36216</v>
      </c>
      <c r="X526" s="59" t="s">
        <v>967</v>
      </c>
      <c r="Y526" s="56" t="s">
        <v>149</v>
      </c>
      <c r="Z526" s="56" t="s">
        <v>150</v>
      </c>
      <c r="AA526" s="56" t="s">
        <v>151</v>
      </c>
      <c r="AB526" s="56" t="s">
        <v>152</v>
      </c>
      <c r="AC526" s="56" t="s">
        <v>153</v>
      </c>
      <c r="AD526"/>
      <c r="AE526" s="56" t="s">
        <v>154</v>
      </c>
      <c r="AF526" s="56" t="s">
        <v>155</v>
      </c>
      <c r="AG526" s="56" t="s">
        <v>156</v>
      </c>
      <c r="AH526" s="56" t="s">
        <v>157</v>
      </c>
      <c r="AI526" s="56" t="s">
        <v>74</v>
      </c>
      <c r="AJ526" s="56" t="s">
        <v>158</v>
      </c>
      <c r="AK526" s="56" t="s">
        <v>159</v>
      </c>
      <c r="AL526" s="56" t="s">
        <v>159</v>
      </c>
      <c r="AM526"/>
      <c r="AN526" s="56" t="s">
        <v>75</v>
      </c>
      <c r="AO526" s="56" t="s">
        <v>3</v>
      </c>
      <c r="AP526" s="60">
        <v>78.94</v>
      </c>
      <c r="AQ526" s="60">
        <v>0</v>
      </c>
      <c r="AR526" s="58">
        <v>1</v>
      </c>
      <c r="AS526" s="58">
        <v>0</v>
      </c>
      <c r="AT526" s="60">
        <v>17922.060000000001</v>
      </c>
      <c r="AU526" s="60">
        <v>-10039.51</v>
      </c>
      <c r="AV526" s="60">
        <v>78.94</v>
      </c>
      <c r="AW526" s="60">
        <v>17922.060000000001</v>
      </c>
      <c r="AX526" s="60">
        <v>7882.55</v>
      </c>
      <c r="AY526" s="60">
        <v>0</v>
      </c>
      <c r="AZ526" s="60">
        <v>0</v>
      </c>
      <c r="BA526" s="60">
        <v>0</v>
      </c>
      <c r="BB526" s="60">
        <v>0</v>
      </c>
      <c r="BC526" s="60">
        <v>0</v>
      </c>
      <c r="BD526" s="60">
        <v>0</v>
      </c>
      <c r="BE526" s="60">
        <v>0</v>
      </c>
      <c r="BF526" s="60">
        <v>0</v>
      </c>
      <c r="BG526" s="60">
        <v>0</v>
      </c>
      <c r="BH526" s="60">
        <v>0</v>
      </c>
      <c r="BI526" s="60">
        <v>25804.61</v>
      </c>
      <c r="BJ526" s="61">
        <v>120</v>
      </c>
      <c r="BK526" s="2" t="s">
        <v>859</v>
      </c>
    </row>
    <row r="527" spans="1:63" s="1" customFormat="1" ht="23.25" x14ac:dyDescent="0.25">
      <c r="A527" s="56" t="s">
        <v>127</v>
      </c>
      <c r="B527" s="56" t="s">
        <v>104</v>
      </c>
      <c r="C527" s="56" t="s">
        <v>128</v>
      </c>
      <c r="D527"/>
      <c r="E527"/>
      <c r="F527"/>
      <c r="G527" s="56" t="s">
        <v>129</v>
      </c>
      <c r="H527" s="56" t="s">
        <v>130</v>
      </c>
      <c r="I527" s="56" t="s">
        <v>757</v>
      </c>
      <c r="J527"/>
      <c r="K527" s="56" t="s">
        <v>70</v>
      </c>
      <c r="L527" s="56" t="s">
        <v>131</v>
      </c>
      <c r="M527"/>
      <c r="N527"/>
      <c r="O527" s="56" t="s">
        <v>132</v>
      </c>
      <c r="P527"/>
      <c r="Q527" s="56" t="s">
        <v>759</v>
      </c>
      <c r="R527"/>
      <c r="S527"/>
      <c r="T527" s="56" t="s">
        <v>965</v>
      </c>
      <c r="U527" s="56" t="s">
        <v>968</v>
      </c>
      <c r="V527" s="56" t="s">
        <v>112</v>
      </c>
      <c r="W527" s="58">
        <v>40488</v>
      </c>
      <c r="X527" s="59" t="s">
        <v>969</v>
      </c>
      <c r="Y527" s="56" t="s">
        <v>140</v>
      </c>
      <c r="Z527" s="56" t="s">
        <v>141</v>
      </c>
      <c r="AA527" s="56" t="s">
        <v>142</v>
      </c>
      <c r="AB527" s="56" t="s">
        <v>143</v>
      </c>
      <c r="AC527" s="56" t="s">
        <v>144</v>
      </c>
      <c r="AD527"/>
      <c r="AE527" s="56" t="s">
        <v>145</v>
      </c>
      <c r="AF527" s="56" t="s">
        <v>114</v>
      </c>
      <c r="AG527" s="56" t="s">
        <v>115</v>
      </c>
      <c r="AH527" s="56" t="s">
        <v>146</v>
      </c>
      <c r="AI527" s="56" t="s">
        <v>74</v>
      </c>
      <c r="AJ527" s="56" t="s">
        <v>147</v>
      </c>
      <c r="AK527" s="56" t="s">
        <v>148</v>
      </c>
      <c r="AL527" s="56" t="s">
        <v>148</v>
      </c>
      <c r="AM527"/>
      <c r="AN527" s="56" t="s">
        <v>75</v>
      </c>
      <c r="AO527" s="56" t="s">
        <v>3</v>
      </c>
      <c r="AP527" s="60">
        <v>4.57</v>
      </c>
      <c r="AQ527" s="60">
        <v>0</v>
      </c>
      <c r="AR527" s="58">
        <v>1</v>
      </c>
      <c r="AS527" s="58">
        <v>0</v>
      </c>
      <c r="AT527" s="60">
        <v>17922.060000000001</v>
      </c>
      <c r="AU527" s="60">
        <v>-10039.51</v>
      </c>
      <c r="AV527" s="60">
        <v>4.57</v>
      </c>
      <c r="AW527" s="60">
        <v>17922.060000000001</v>
      </c>
      <c r="AX527" s="60">
        <v>7882.55</v>
      </c>
      <c r="AY527" s="60">
        <v>0</v>
      </c>
      <c r="AZ527" s="60">
        <v>0</v>
      </c>
      <c r="BA527" s="60">
        <v>0</v>
      </c>
      <c r="BB527" s="60">
        <v>0</v>
      </c>
      <c r="BC527" s="60">
        <v>0</v>
      </c>
      <c r="BD527" s="60">
        <v>0</v>
      </c>
      <c r="BE527" s="60">
        <v>0</v>
      </c>
      <c r="BF527" s="60">
        <v>0</v>
      </c>
      <c r="BG527" s="60">
        <v>0</v>
      </c>
      <c r="BH527" s="60">
        <v>0</v>
      </c>
      <c r="BI527" s="60">
        <v>25804.61</v>
      </c>
      <c r="BJ527" s="61">
        <v>120</v>
      </c>
      <c r="BK527" s="2" t="s">
        <v>859</v>
      </c>
    </row>
    <row r="528" spans="1:63" s="1" customFormat="1" ht="15" x14ac:dyDescent="0.25">
      <c r="A528" s="56" t="s">
        <v>127</v>
      </c>
      <c r="B528" s="56" t="s">
        <v>104</v>
      </c>
      <c r="C528" s="56" t="s">
        <v>128</v>
      </c>
      <c r="D528"/>
      <c r="E528"/>
      <c r="F528"/>
      <c r="G528" s="56" t="s">
        <v>129</v>
      </c>
      <c r="H528" s="56" t="s">
        <v>130</v>
      </c>
      <c r="I528" s="56" t="s">
        <v>757</v>
      </c>
      <c r="J528"/>
      <c r="K528" s="56" t="s">
        <v>70</v>
      </c>
      <c r="L528" s="56" t="s">
        <v>131</v>
      </c>
      <c r="M528"/>
      <c r="N528"/>
      <c r="O528" s="56" t="s">
        <v>132</v>
      </c>
      <c r="P528"/>
      <c r="Q528" s="56" t="s">
        <v>759</v>
      </c>
      <c r="R528"/>
      <c r="S528"/>
      <c r="T528" s="56" t="s">
        <v>965</v>
      </c>
      <c r="U528" s="56" t="s">
        <v>968</v>
      </c>
      <c r="V528" s="56" t="s">
        <v>970</v>
      </c>
      <c r="W528" s="58">
        <v>37972</v>
      </c>
      <c r="X528" s="59" t="s">
        <v>971</v>
      </c>
      <c r="Y528" s="56" t="s">
        <v>972</v>
      </c>
      <c r="Z528" s="56" t="s">
        <v>973</v>
      </c>
      <c r="AA528" s="56" t="s">
        <v>76</v>
      </c>
      <c r="AB528" s="56" t="s">
        <v>102</v>
      </c>
      <c r="AC528" s="56" t="s">
        <v>103</v>
      </c>
      <c r="AD528"/>
      <c r="AE528" s="56" t="s">
        <v>171</v>
      </c>
      <c r="AF528" s="56" t="s">
        <v>96</v>
      </c>
      <c r="AG528" s="56" t="s">
        <v>73</v>
      </c>
      <c r="AH528" s="56" t="s">
        <v>172</v>
      </c>
      <c r="AI528" s="56" t="s">
        <v>74</v>
      </c>
      <c r="AJ528" s="56" t="s">
        <v>79</v>
      </c>
      <c r="AK528" s="56" t="s">
        <v>170</v>
      </c>
      <c r="AL528" s="56" t="s">
        <v>170</v>
      </c>
      <c r="AM528"/>
      <c r="AN528" s="56" t="s">
        <v>75</v>
      </c>
      <c r="AO528" s="56" t="s">
        <v>3</v>
      </c>
      <c r="AP528" s="60">
        <v>32.17</v>
      </c>
      <c r="AQ528" s="60">
        <v>0</v>
      </c>
      <c r="AR528" s="58">
        <v>1</v>
      </c>
      <c r="AS528" s="58">
        <v>0</v>
      </c>
      <c r="AT528" s="60">
        <v>17922.060000000001</v>
      </c>
      <c r="AU528" s="60">
        <v>-10039.51</v>
      </c>
      <c r="AV528" s="60">
        <v>32.17</v>
      </c>
      <c r="AW528" s="60">
        <v>17922.060000000001</v>
      </c>
      <c r="AX528" s="60">
        <v>7882.55</v>
      </c>
      <c r="AY528" s="60">
        <v>0</v>
      </c>
      <c r="AZ528" s="60">
        <v>0</v>
      </c>
      <c r="BA528" s="60">
        <v>0</v>
      </c>
      <c r="BB528" s="60">
        <v>0</v>
      </c>
      <c r="BC528" s="60">
        <v>0</v>
      </c>
      <c r="BD528" s="60">
        <v>0</v>
      </c>
      <c r="BE528" s="60">
        <v>0</v>
      </c>
      <c r="BF528" s="60">
        <v>0</v>
      </c>
      <c r="BG528" s="60">
        <v>0</v>
      </c>
      <c r="BH528" s="60">
        <v>0</v>
      </c>
      <c r="BI528" s="60">
        <v>25804.61</v>
      </c>
      <c r="BJ528" s="61">
        <v>120</v>
      </c>
      <c r="BK528" s="2" t="s">
        <v>859</v>
      </c>
    </row>
    <row r="529" spans="1:63" s="1" customFormat="1" ht="15" x14ac:dyDescent="0.25">
      <c r="A529" s="56" t="s">
        <v>127</v>
      </c>
      <c r="B529" s="56" t="s">
        <v>104</v>
      </c>
      <c r="C529" s="56" t="s">
        <v>128</v>
      </c>
      <c r="D529"/>
      <c r="E529"/>
      <c r="F529"/>
      <c r="G529" s="56" t="s">
        <v>129</v>
      </c>
      <c r="H529" s="56" t="s">
        <v>130</v>
      </c>
      <c r="I529" s="56" t="s">
        <v>757</v>
      </c>
      <c r="J529"/>
      <c r="K529" s="56" t="s">
        <v>70</v>
      </c>
      <c r="L529" s="56" t="s">
        <v>131</v>
      </c>
      <c r="M529"/>
      <c r="N529"/>
      <c r="O529" s="56" t="s">
        <v>132</v>
      </c>
      <c r="P529"/>
      <c r="Q529" s="56" t="s">
        <v>759</v>
      </c>
      <c r="R529"/>
      <c r="S529"/>
      <c r="T529" s="56" t="s">
        <v>864</v>
      </c>
      <c r="U529" s="56" t="s">
        <v>968</v>
      </c>
      <c r="V529" s="56" t="s">
        <v>974</v>
      </c>
      <c r="W529" s="58">
        <v>38467</v>
      </c>
      <c r="X529" s="59" t="s">
        <v>975</v>
      </c>
      <c r="Y529" s="56" t="s">
        <v>837</v>
      </c>
      <c r="Z529" s="56" t="s">
        <v>838</v>
      </c>
      <c r="AA529" s="56" t="s">
        <v>76</v>
      </c>
      <c r="AB529" s="56" t="s">
        <v>77</v>
      </c>
      <c r="AC529" s="56" t="s">
        <v>78</v>
      </c>
      <c r="AD529"/>
      <c r="AE529" s="56" t="s">
        <v>171</v>
      </c>
      <c r="AF529" s="56" t="s">
        <v>96</v>
      </c>
      <c r="AG529" s="56" t="s">
        <v>73</v>
      </c>
      <c r="AH529" s="56" t="s">
        <v>172</v>
      </c>
      <c r="AI529" s="56" t="s">
        <v>74</v>
      </c>
      <c r="AJ529" s="56" t="s">
        <v>79</v>
      </c>
      <c r="AK529" s="56" t="s">
        <v>170</v>
      </c>
      <c r="AL529" s="56" t="s">
        <v>170</v>
      </c>
      <c r="AM529"/>
      <c r="AN529" s="56" t="s">
        <v>75</v>
      </c>
      <c r="AO529" s="56" t="s">
        <v>3</v>
      </c>
      <c r="AP529" s="60">
        <v>126.49</v>
      </c>
      <c r="AQ529" s="60">
        <v>0</v>
      </c>
      <c r="AR529" s="58">
        <v>1</v>
      </c>
      <c r="AS529" s="58">
        <v>0</v>
      </c>
      <c r="AT529" s="60">
        <v>17922.060000000001</v>
      </c>
      <c r="AU529" s="60">
        <v>-10039.51</v>
      </c>
      <c r="AV529" s="60">
        <v>126.49</v>
      </c>
      <c r="AW529" s="60">
        <v>17922.060000000001</v>
      </c>
      <c r="AX529" s="60">
        <v>7882.55</v>
      </c>
      <c r="AY529" s="60">
        <v>0</v>
      </c>
      <c r="AZ529" s="60">
        <v>0</v>
      </c>
      <c r="BA529" s="60">
        <v>0</v>
      </c>
      <c r="BB529" s="60">
        <v>0</v>
      </c>
      <c r="BC529" s="60">
        <v>0</v>
      </c>
      <c r="BD529" s="60">
        <v>0</v>
      </c>
      <c r="BE529" s="60">
        <v>0</v>
      </c>
      <c r="BF529" s="60">
        <v>0</v>
      </c>
      <c r="BG529" s="60">
        <v>0</v>
      </c>
      <c r="BH529" s="60">
        <v>0</v>
      </c>
      <c r="BI529" s="60">
        <v>25804.61</v>
      </c>
      <c r="BJ529" s="61">
        <v>120</v>
      </c>
      <c r="BK529" s="2" t="s">
        <v>859</v>
      </c>
    </row>
    <row r="530" spans="1:63" s="1" customFormat="1" ht="15" x14ac:dyDescent="0.25">
      <c r="A530" s="56" t="s">
        <v>127</v>
      </c>
      <c r="B530" s="56" t="s">
        <v>104</v>
      </c>
      <c r="C530" s="56" t="s">
        <v>128</v>
      </c>
      <c r="D530"/>
      <c r="E530"/>
      <c r="F530"/>
      <c r="G530" s="56" t="s">
        <v>129</v>
      </c>
      <c r="H530" s="56" t="s">
        <v>130</v>
      </c>
      <c r="I530" s="56" t="s">
        <v>757</v>
      </c>
      <c r="J530"/>
      <c r="K530" s="56" t="s">
        <v>70</v>
      </c>
      <c r="L530" s="56" t="s">
        <v>131</v>
      </c>
      <c r="M530"/>
      <c r="N530"/>
      <c r="O530" s="56" t="s">
        <v>132</v>
      </c>
      <c r="P530"/>
      <c r="Q530" s="56" t="s">
        <v>759</v>
      </c>
      <c r="R530"/>
      <c r="S530"/>
      <c r="T530" s="56" t="s">
        <v>871</v>
      </c>
      <c r="U530" s="56" t="s">
        <v>864</v>
      </c>
      <c r="V530" s="56" t="s">
        <v>976</v>
      </c>
      <c r="W530" s="58">
        <v>40457</v>
      </c>
      <c r="X530" s="59" t="s">
        <v>977</v>
      </c>
      <c r="Y530" s="56" t="s">
        <v>978</v>
      </c>
      <c r="Z530" s="56" t="s">
        <v>979</v>
      </c>
      <c r="AA530" s="56" t="s">
        <v>980</v>
      </c>
      <c r="AB530" s="56" t="s">
        <v>981</v>
      </c>
      <c r="AC530" s="56" t="s">
        <v>101</v>
      </c>
      <c r="AD530"/>
      <c r="AE530" s="56" t="s">
        <v>982</v>
      </c>
      <c r="AF530" s="56" t="s">
        <v>779</v>
      </c>
      <c r="AG530" s="56" t="s">
        <v>73</v>
      </c>
      <c r="AH530" s="56" t="s">
        <v>983</v>
      </c>
      <c r="AI530" s="56" t="s">
        <v>74</v>
      </c>
      <c r="AJ530" s="56" t="s">
        <v>79</v>
      </c>
      <c r="AK530" s="56" t="s">
        <v>109</v>
      </c>
      <c r="AL530" s="56" t="s">
        <v>110</v>
      </c>
      <c r="AM530"/>
      <c r="AN530" s="56" t="s">
        <v>75</v>
      </c>
      <c r="AO530" s="56" t="s">
        <v>3</v>
      </c>
      <c r="AP530" s="60">
        <v>385</v>
      </c>
      <c r="AQ530" s="60">
        <v>0</v>
      </c>
      <c r="AR530" s="58">
        <v>1</v>
      </c>
      <c r="AS530" s="58">
        <v>0</v>
      </c>
      <c r="AT530" s="60">
        <v>17922.060000000001</v>
      </c>
      <c r="AU530" s="60">
        <v>-10039.51</v>
      </c>
      <c r="AV530" s="60">
        <v>385</v>
      </c>
      <c r="AW530" s="60">
        <v>17922.060000000001</v>
      </c>
      <c r="AX530" s="60">
        <v>7882.55</v>
      </c>
      <c r="AY530" s="60">
        <v>0</v>
      </c>
      <c r="AZ530" s="60">
        <v>0</v>
      </c>
      <c r="BA530" s="60">
        <v>0</v>
      </c>
      <c r="BB530" s="60">
        <v>0</v>
      </c>
      <c r="BC530" s="60">
        <v>0</v>
      </c>
      <c r="BD530" s="60">
        <v>0</v>
      </c>
      <c r="BE530" s="60">
        <v>0</v>
      </c>
      <c r="BF530" s="60">
        <v>0</v>
      </c>
      <c r="BG530" s="60">
        <v>0</v>
      </c>
      <c r="BH530" s="60">
        <v>0</v>
      </c>
      <c r="BI530" s="60">
        <v>25804.61</v>
      </c>
      <c r="BJ530" s="61">
        <v>120</v>
      </c>
      <c r="BK530" s="2" t="s">
        <v>859</v>
      </c>
    </row>
    <row r="531" spans="1:63" s="1" customFormat="1" ht="15" x14ac:dyDescent="0.25">
      <c r="A531" s="56" t="s">
        <v>127</v>
      </c>
      <c r="B531" s="56" t="s">
        <v>104</v>
      </c>
      <c r="C531" s="56" t="s">
        <v>128</v>
      </c>
      <c r="D531"/>
      <c r="E531"/>
      <c r="F531"/>
      <c r="G531" s="56" t="s">
        <v>129</v>
      </c>
      <c r="H531" s="56" t="s">
        <v>130</v>
      </c>
      <c r="I531" s="56" t="s">
        <v>757</v>
      </c>
      <c r="J531"/>
      <c r="K531" s="56" t="s">
        <v>70</v>
      </c>
      <c r="L531" s="56" t="s">
        <v>131</v>
      </c>
      <c r="M531"/>
      <c r="N531"/>
      <c r="O531" s="56" t="s">
        <v>132</v>
      </c>
      <c r="P531"/>
      <c r="Q531" s="56" t="s">
        <v>758</v>
      </c>
      <c r="R531"/>
      <c r="S531"/>
      <c r="T531" s="56" t="s">
        <v>871</v>
      </c>
      <c r="U531" s="56" t="s">
        <v>871</v>
      </c>
      <c r="V531" s="56" t="s">
        <v>984</v>
      </c>
      <c r="W531" s="58">
        <v>48246</v>
      </c>
      <c r="X531" s="59" t="s">
        <v>985</v>
      </c>
      <c r="Y531" s="56" t="s">
        <v>807</v>
      </c>
      <c r="Z531" s="56" t="s">
        <v>808</v>
      </c>
      <c r="AA531" s="56" t="s">
        <v>94</v>
      </c>
      <c r="AB531" s="56" t="s">
        <v>809</v>
      </c>
      <c r="AC531" s="56" t="s">
        <v>116</v>
      </c>
      <c r="AD531"/>
      <c r="AE531" s="56" t="s">
        <v>810</v>
      </c>
      <c r="AF531" s="56" t="s">
        <v>811</v>
      </c>
      <c r="AG531"/>
      <c r="AH531" s="56" t="s">
        <v>812</v>
      </c>
      <c r="AI531" s="56" t="s">
        <v>117</v>
      </c>
      <c r="AJ531" s="56" t="s">
        <v>94</v>
      </c>
      <c r="AK531" s="56" t="s">
        <v>813</v>
      </c>
      <c r="AL531" s="56" t="s">
        <v>813</v>
      </c>
      <c r="AM531"/>
      <c r="AN531" s="56" t="s">
        <v>75</v>
      </c>
      <c r="AO531" s="56" t="s">
        <v>3</v>
      </c>
      <c r="AP531" s="60">
        <v>16.25</v>
      </c>
      <c r="AQ531" s="60">
        <v>0</v>
      </c>
      <c r="AR531" s="58">
        <v>1</v>
      </c>
      <c r="AS531" s="58">
        <v>0</v>
      </c>
      <c r="AT531" s="60">
        <v>17922.060000000001</v>
      </c>
      <c r="AU531" s="60">
        <v>-10039.51</v>
      </c>
      <c r="AV531" s="60">
        <v>16.25</v>
      </c>
      <c r="AW531" s="60">
        <v>17922.060000000001</v>
      </c>
      <c r="AX531" s="60">
        <v>7882.55</v>
      </c>
      <c r="AY531" s="60">
        <v>0</v>
      </c>
      <c r="AZ531" s="60">
        <v>0</v>
      </c>
      <c r="BA531" s="60">
        <v>0</v>
      </c>
      <c r="BB531" s="60">
        <v>0</v>
      </c>
      <c r="BC531" s="60">
        <v>0</v>
      </c>
      <c r="BD531" s="60">
        <v>0</v>
      </c>
      <c r="BE531" s="60">
        <v>0</v>
      </c>
      <c r="BF531" s="60">
        <v>0</v>
      </c>
      <c r="BG531" s="60">
        <v>0</v>
      </c>
      <c r="BH531" s="60">
        <v>0</v>
      </c>
      <c r="BI531" s="60">
        <v>25804.61</v>
      </c>
      <c r="BJ531" s="61">
        <v>120</v>
      </c>
      <c r="BK531" s="2" t="s">
        <v>859</v>
      </c>
    </row>
    <row r="532" spans="1:63" s="1" customFormat="1" ht="15" x14ac:dyDescent="0.25">
      <c r="A532" s="56" t="s">
        <v>127</v>
      </c>
      <c r="B532" s="56" t="s">
        <v>104</v>
      </c>
      <c r="C532" s="56" t="s">
        <v>128</v>
      </c>
      <c r="D532"/>
      <c r="E532"/>
      <c r="F532"/>
      <c r="G532" s="56" t="s">
        <v>129</v>
      </c>
      <c r="H532" s="56" t="s">
        <v>130</v>
      </c>
      <c r="I532" s="56" t="s">
        <v>757</v>
      </c>
      <c r="J532"/>
      <c r="K532" s="56" t="s">
        <v>70</v>
      </c>
      <c r="L532" s="56" t="s">
        <v>131</v>
      </c>
      <c r="M532"/>
      <c r="N532"/>
      <c r="O532" s="56" t="s">
        <v>132</v>
      </c>
      <c r="P532"/>
      <c r="Q532" s="56" t="s">
        <v>759</v>
      </c>
      <c r="R532"/>
      <c r="S532"/>
      <c r="T532" s="56" t="s">
        <v>872</v>
      </c>
      <c r="U532" s="56" t="s">
        <v>871</v>
      </c>
      <c r="V532" s="56" t="s">
        <v>986</v>
      </c>
      <c r="W532" s="58">
        <v>38894</v>
      </c>
      <c r="X532" s="59" t="s">
        <v>987</v>
      </c>
      <c r="Y532" s="56" t="s">
        <v>837</v>
      </c>
      <c r="Z532" s="56" t="s">
        <v>838</v>
      </c>
      <c r="AA532" s="56" t="s">
        <v>76</v>
      </c>
      <c r="AB532" s="56" t="s">
        <v>77</v>
      </c>
      <c r="AC532" s="56" t="s">
        <v>78</v>
      </c>
      <c r="AD532"/>
      <c r="AE532" s="56" t="s">
        <v>171</v>
      </c>
      <c r="AF532" s="56" t="s">
        <v>96</v>
      </c>
      <c r="AG532" s="56" t="s">
        <v>73</v>
      </c>
      <c r="AH532" s="56" t="s">
        <v>172</v>
      </c>
      <c r="AI532" s="56" t="s">
        <v>74</v>
      </c>
      <c r="AJ532" s="56" t="s">
        <v>79</v>
      </c>
      <c r="AK532" s="56" t="s">
        <v>170</v>
      </c>
      <c r="AL532" s="56" t="s">
        <v>170</v>
      </c>
      <c r="AM532"/>
      <c r="AN532" s="56" t="s">
        <v>75</v>
      </c>
      <c r="AO532" s="56" t="s">
        <v>3</v>
      </c>
      <c r="AP532" s="60">
        <v>18.21</v>
      </c>
      <c r="AQ532" s="60">
        <v>0</v>
      </c>
      <c r="AR532" s="58">
        <v>1</v>
      </c>
      <c r="AS532" s="58">
        <v>0</v>
      </c>
      <c r="AT532" s="60">
        <v>17922.060000000001</v>
      </c>
      <c r="AU532" s="60">
        <v>-10039.51</v>
      </c>
      <c r="AV532" s="60">
        <v>18.21</v>
      </c>
      <c r="AW532" s="60">
        <v>17922.060000000001</v>
      </c>
      <c r="AX532" s="60">
        <v>7882.55</v>
      </c>
      <c r="AY532" s="60">
        <v>0</v>
      </c>
      <c r="AZ532" s="60">
        <v>0</v>
      </c>
      <c r="BA532" s="60">
        <v>0</v>
      </c>
      <c r="BB532" s="60">
        <v>0</v>
      </c>
      <c r="BC532" s="60">
        <v>0</v>
      </c>
      <c r="BD532" s="60">
        <v>0</v>
      </c>
      <c r="BE532" s="60">
        <v>0</v>
      </c>
      <c r="BF532" s="60">
        <v>0</v>
      </c>
      <c r="BG532" s="60">
        <v>0</v>
      </c>
      <c r="BH532" s="60">
        <v>0</v>
      </c>
      <c r="BI532" s="60">
        <v>25804.61</v>
      </c>
      <c r="BJ532" s="61">
        <v>120</v>
      </c>
      <c r="BK532" s="2" t="s">
        <v>859</v>
      </c>
    </row>
    <row r="533" spans="1:63" s="1" customFormat="1" ht="15" x14ac:dyDescent="0.25">
      <c r="A533" s="56" t="s">
        <v>127</v>
      </c>
      <c r="B533" s="56" t="s">
        <v>104</v>
      </c>
      <c r="C533" s="56" t="s">
        <v>128</v>
      </c>
      <c r="D533"/>
      <c r="E533"/>
      <c r="F533"/>
      <c r="G533" s="56" t="s">
        <v>129</v>
      </c>
      <c r="H533" s="56" t="s">
        <v>130</v>
      </c>
      <c r="I533" s="56" t="s">
        <v>757</v>
      </c>
      <c r="J533"/>
      <c r="K533" s="56" t="s">
        <v>70</v>
      </c>
      <c r="L533" s="56" t="s">
        <v>131</v>
      </c>
      <c r="M533"/>
      <c r="N533"/>
      <c r="O533" s="56" t="s">
        <v>132</v>
      </c>
      <c r="P533"/>
      <c r="Q533" s="56" t="s">
        <v>759</v>
      </c>
      <c r="R533"/>
      <c r="S533"/>
      <c r="T533" s="56" t="s">
        <v>872</v>
      </c>
      <c r="U533" s="56" t="s">
        <v>871</v>
      </c>
      <c r="V533" s="56" t="s">
        <v>789</v>
      </c>
      <c r="W533" s="58">
        <v>37774</v>
      </c>
      <c r="X533" s="59" t="s">
        <v>988</v>
      </c>
      <c r="Y533" s="56" t="s">
        <v>790</v>
      </c>
      <c r="Z533" s="56" t="s">
        <v>791</v>
      </c>
      <c r="AA533" s="56" t="s">
        <v>119</v>
      </c>
      <c r="AB533" s="56" t="s">
        <v>173</v>
      </c>
      <c r="AC533" s="56" t="s">
        <v>174</v>
      </c>
      <c r="AD533"/>
      <c r="AE533" s="56" t="s">
        <v>792</v>
      </c>
      <c r="AF533" s="56" t="s">
        <v>114</v>
      </c>
      <c r="AG533" s="56" t="s">
        <v>115</v>
      </c>
      <c r="AH533" s="56" t="s">
        <v>793</v>
      </c>
      <c r="AI533" s="56" t="s">
        <v>74</v>
      </c>
      <c r="AJ533" s="56" t="s">
        <v>79</v>
      </c>
      <c r="AK533" s="56" t="s">
        <v>794</v>
      </c>
      <c r="AL533" s="56" t="s">
        <v>794</v>
      </c>
      <c r="AM533"/>
      <c r="AN533" s="56" t="s">
        <v>75</v>
      </c>
      <c r="AO533" s="56" t="s">
        <v>3</v>
      </c>
      <c r="AP533" s="60">
        <v>72.19</v>
      </c>
      <c r="AQ533" s="60">
        <v>0</v>
      </c>
      <c r="AR533" s="58">
        <v>1</v>
      </c>
      <c r="AS533" s="58">
        <v>0</v>
      </c>
      <c r="AT533" s="60">
        <v>17922.060000000001</v>
      </c>
      <c r="AU533" s="60">
        <v>-10039.51</v>
      </c>
      <c r="AV533" s="60">
        <v>72.19</v>
      </c>
      <c r="AW533" s="60">
        <v>17922.060000000001</v>
      </c>
      <c r="AX533" s="60">
        <v>7882.55</v>
      </c>
      <c r="AY533" s="60">
        <v>0</v>
      </c>
      <c r="AZ533" s="60">
        <v>0</v>
      </c>
      <c r="BA533" s="60">
        <v>0</v>
      </c>
      <c r="BB533" s="60">
        <v>0</v>
      </c>
      <c r="BC533" s="60">
        <v>0</v>
      </c>
      <c r="BD533" s="60">
        <v>0</v>
      </c>
      <c r="BE533" s="60">
        <v>0</v>
      </c>
      <c r="BF533" s="60">
        <v>0</v>
      </c>
      <c r="BG533" s="60">
        <v>0</v>
      </c>
      <c r="BH533" s="60">
        <v>0</v>
      </c>
      <c r="BI533" s="60">
        <v>25804.61</v>
      </c>
      <c r="BJ533" s="61">
        <v>120</v>
      </c>
      <c r="BK533" s="2" t="s">
        <v>859</v>
      </c>
    </row>
    <row r="534" spans="1:63" s="1" customFormat="1" ht="15" x14ac:dyDescent="0.25">
      <c r="A534" s="56" t="s">
        <v>127</v>
      </c>
      <c r="B534" s="56" t="s">
        <v>104</v>
      </c>
      <c r="C534" s="56" t="s">
        <v>128</v>
      </c>
      <c r="D534"/>
      <c r="E534"/>
      <c r="F534"/>
      <c r="G534" s="56" t="s">
        <v>129</v>
      </c>
      <c r="H534" s="56" t="s">
        <v>130</v>
      </c>
      <c r="I534" s="56" t="s">
        <v>757</v>
      </c>
      <c r="J534"/>
      <c r="K534" s="56" t="s">
        <v>70</v>
      </c>
      <c r="L534" s="56" t="s">
        <v>131</v>
      </c>
      <c r="M534"/>
      <c r="N534"/>
      <c r="O534" s="56" t="s">
        <v>132</v>
      </c>
      <c r="P534"/>
      <c r="Q534" s="56" t="s">
        <v>758</v>
      </c>
      <c r="R534"/>
      <c r="S534"/>
      <c r="T534" s="56" t="s">
        <v>879</v>
      </c>
      <c r="U534" s="56" t="s">
        <v>871</v>
      </c>
      <c r="V534" s="56" t="s">
        <v>989</v>
      </c>
      <c r="W534" s="58">
        <v>13643</v>
      </c>
      <c r="X534" s="59" t="s">
        <v>990</v>
      </c>
      <c r="Y534" s="56" t="s">
        <v>991</v>
      </c>
      <c r="Z534" s="56" t="s">
        <v>992</v>
      </c>
      <c r="AA534" s="56" t="s">
        <v>832</v>
      </c>
      <c r="AB534" s="56" t="s">
        <v>833</v>
      </c>
      <c r="AC534" s="56" t="s">
        <v>121</v>
      </c>
      <c r="AD534"/>
      <c r="AE534" s="56" t="s">
        <v>993</v>
      </c>
      <c r="AF534" s="56" t="s">
        <v>994</v>
      </c>
      <c r="AG534" s="56" t="s">
        <v>123</v>
      </c>
      <c r="AH534" s="56" t="s">
        <v>995</v>
      </c>
      <c r="AI534" s="56" t="s">
        <v>81</v>
      </c>
      <c r="AJ534" s="56" t="s">
        <v>79</v>
      </c>
      <c r="AK534" s="56" t="s">
        <v>109</v>
      </c>
      <c r="AL534" s="56" t="s">
        <v>110</v>
      </c>
      <c r="AM534"/>
      <c r="AN534" s="56" t="s">
        <v>75</v>
      </c>
      <c r="AO534" s="56" t="s">
        <v>2</v>
      </c>
      <c r="AP534" s="60">
        <v>1503.52</v>
      </c>
      <c r="AQ534" s="60">
        <v>0</v>
      </c>
      <c r="AR534" s="58">
        <v>1</v>
      </c>
      <c r="AS534" s="58">
        <v>0</v>
      </c>
      <c r="AT534" s="60">
        <v>17922.060000000001</v>
      </c>
      <c r="AU534" s="60">
        <v>-10039.51</v>
      </c>
      <c r="AV534" s="60">
        <v>1101.32</v>
      </c>
      <c r="AW534" s="60">
        <v>17922.060000000001</v>
      </c>
      <c r="AX534" s="60">
        <v>7882.55</v>
      </c>
      <c r="AY534" s="60">
        <v>0</v>
      </c>
      <c r="AZ534" s="60">
        <v>0</v>
      </c>
      <c r="BA534" s="60">
        <v>0</v>
      </c>
      <c r="BB534" s="60">
        <v>0</v>
      </c>
      <c r="BC534" s="60">
        <v>0</v>
      </c>
      <c r="BD534" s="60">
        <v>0</v>
      </c>
      <c r="BE534" s="60">
        <v>0</v>
      </c>
      <c r="BF534" s="60">
        <v>0</v>
      </c>
      <c r="BG534" s="60">
        <v>0</v>
      </c>
      <c r="BH534" s="60">
        <v>0</v>
      </c>
      <c r="BI534" s="60">
        <v>25804.61</v>
      </c>
      <c r="BJ534" s="61">
        <v>120</v>
      </c>
      <c r="BK534" s="2" t="s">
        <v>859</v>
      </c>
    </row>
    <row r="535" spans="1:63" s="1" customFormat="1" ht="15" x14ac:dyDescent="0.25">
      <c r="A535" s="56" t="s">
        <v>127</v>
      </c>
      <c r="B535" s="56" t="s">
        <v>104</v>
      </c>
      <c r="C535" s="56" t="s">
        <v>128</v>
      </c>
      <c r="D535"/>
      <c r="E535"/>
      <c r="F535"/>
      <c r="G535" s="56" t="s">
        <v>129</v>
      </c>
      <c r="H535" s="56" t="s">
        <v>130</v>
      </c>
      <c r="I535" s="56" t="s">
        <v>757</v>
      </c>
      <c r="J535"/>
      <c r="K535" s="56" t="s">
        <v>70</v>
      </c>
      <c r="L535" s="56" t="s">
        <v>131</v>
      </c>
      <c r="M535"/>
      <c r="N535"/>
      <c r="O535" s="56" t="s">
        <v>132</v>
      </c>
      <c r="P535"/>
      <c r="Q535" s="56" t="s">
        <v>759</v>
      </c>
      <c r="R535"/>
      <c r="S535"/>
      <c r="T535" s="56" t="s">
        <v>868</v>
      </c>
      <c r="U535" s="56" t="s">
        <v>881</v>
      </c>
      <c r="V535" s="56" t="s">
        <v>996</v>
      </c>
      <c r="W535" s="58">
        <v>42208</v>
      </c>
      <c r="X535" s="59" t="s">
        <v>997</v>
      </c>
      <c r="Y535" s="56" t="s">
        <v>998</v>
      </c>
      <c r="Z535" s="56" t="s">
        <v>999</v>
      </c>
      <c r="AA535" s="56" t="s">
        <v>782</v>
      </c>
      <c r="AB535" s="56" t="s">
        <v>783</v>
      </c>
      <c r="AC535" s="56" t="s">
        <v>184</v>
      </c>
      <c r="AD535"/>
      <c r="AE535" s="56" t="s">
        <v>1000</v>
      </c>
      <c r="AF535" s="56" t="s">
        <v>114</v>
      </c>
      <c r="AG535" s="56" t="s">
        <v>115</v>
      </c>
      <c r="AH535" s="56" t="s">
        <v>1001</v>
      </c>
      <c r="AI535" s="56" t="s">
        <v>74</v>
      </c>
      <c r="AJ535" s="56" t="s">
        <v>79</v>
      </c>
      <c r="AK535" s="56" t="s">
        <v>786</v>
      </c>
      <c r="AL535" s="56" t="s">
        <v>786</v>
      </c>
      <c r="AM535"/>
      <c r="AN535" s="56" t="s">
        <v>75</v>
      </c>
      <c r="AO535" s="56" t="s">
        <v>3</v>
      </c>
      <c r="AP535" s="60">
        <v>1299.71</v>
      </c>
      <c r="AQ535" s="60">
        <v>0</v>
      </c>
      <c r="AR535" s="58">
        <v>1</v>
      </c>
      <c r="AS535" s="58">
        <v>0</v>
      </c>
      <c r="AT535" s="60">
        <v>17922.060000000001</v>
      </c>
      <c r="AU535" s="60">
        <v>-10039.51</v>
      </c>
      <c r="AV535" s="60">
        <v>1299.71</v>
      </c>
      <c r="AW535" s="60">
        <v>17922.060000000001</v>
      </c>
      <c r="AX535" s="60">
        <v>7882.55</v>
      </c>
      <c r="AY535" s="60">
        <v>0</v>
      </c>
      <c r="AZ535" s="60">
        <v>0</v>
      </c>
      <c r="BA535" s="60">
        <v>0</v>
      </c>
      <c r="BB535" s="60">
        <v>0</v>
      </c>
      <c r="BC535" s="60">
        <v>0</v>
      </c>
      <c r="BD535" s="60">
        <v>0</v>
      </c>
      <c r="BE535" s="60">
        <v>0</v>
      </c>
      <c r="BF535" s="60">
        <v>0</v>
      </c>
      <c r="BG535" s="60">
        <v>0</v>
      </c>
      <c r="BH535" s="60">
        <v>0</v>
      </c>
      <c r="BI535" s="60">
        <v>25804.61</v>
      </c>
      <c r="BJ535" s="61">
        <v>120</v>
      </c>
      <c r="BK535" s="2" t="s">
        <v>859</v>
      </c>
    </row>
    <row r="536" spans="1:63" s="1" customFormat="1" ht="15" x14ac:dyDescent="0.25">
      <c r="A536" s="56" t="s">
        <v>127</v>
      </c>
      <c r="B536" s="56" t="s">
        <v>104</v>
      </c>
      <c r="C536" s="56" t="s">
        <v>128</v>
      </c>
      <c r="D536"/>
      <c r="E536"/>
      <c r="F536"/>
      <c r="G536" s="56" t="s">
        <v>129</v>
      </c>
      <c r="H536" s="56" t="s">
        <v>130</v>
      </c>
      <c r="I536" s="56" t="s">
        <v>757</v>
      </c>
      <c r="J536"/>
      <c r="K536" s="56" t="s">
        <v>70</v>
      </c>
      <c r="L536" s="56" t="s">
        <v>131</v>
      </c>
      <c r="M536"/>
      <c r="N536"/>
      <c r="O536" s="56" t="s">
        <v>132</v>
      </c>
      <c r="P536"/>
      <c r="Q536" s="56" t="s">
        <v>759</v>
      </c>
      <c r="R536"/>
      <c r="S536"/>
      <c r="T536" s="56" t="s">
        <v>868</v>
      </c>
      <c r="U536" s="56" t="s">
        <v>881</v>
      </c>
      <c r="V536" s="56" t="s">
        <v>1002</v>
      </c>
      <c r="W536" s="58">
        <v>46180</v>
      </c>
      <c r="X536" s="59" t="s">
        <v>1003</v>
      </c>
      <c r="Y536" s="56" t="s">
        <v>795</v>
      </c>
      <c r="Z536" s="56" t="s">
        <v>796</v>
      </c>
      <c r="AA536" s="56" t="s">
        <v>180</v>
      </c>
      <c r="AB536" s="56" t="s">
        <v>181</v>
      </c>
      <c r="AC536" s="56" t="s">
        <v>182</v>
      </c>
      <c r="AD536"/>
      <c r="AE536" s="56" t="s">
        <v>797</v>
      </c>
      <c r="AF536" s="56" t="s">
        <v>114</v>
      </c>
      <c r="AG536" s="56" t="s">
        <v>115</v>
      </c>
      <c r="AH536" s="56" t="s">
        <v>798</v>
      </c>
      <c r="AI536" s="56" t="s">
        <v>74</v>
      </c>
      <c r="AJ536" s="56" t="s">
        <v>183</v>
      </c>
      <c r="AK536" s="56" t="s">
        <v>799</v>
      </c>
      <c r="AL536" s="56" t="s">
        <v>800</v>
      </c>
      <c r="AM536"/>
      <c r="AN536" s="56" t="s">
        <v>75</v>
      </c>
      <c r="AO536" s="56" t="s">
        <v>3</v>
      </c>
      <c r="AP536" s="60">
        <v>10.01</v>
      </c>
      <c r="AQ536" s="60">
        <v>0</v>
      </c>
      <c r="AR536" s="58">
        <v>1</v>
      </c>
      <c r="AS536" s="58">
        <v>0</v>
      </c>
      <c r="AT536" s="60">
        <v>17922.060000000001</v>
      </c>
      <c r="AU536" s="60">
        <v>-10039.51</v>
      </c>
      <c r="AV536" s="60">
        <v>10.01</v>
      </c>
      <c r="AW536" s="60">
        <v>17922.060000000001</v>
      </c>
      <c r="AX536" s="60">
        <v>7882.55</v>
      </c>
      <c r="AY536" s="60">
        <v>0</v>
      </c>
      <c r="AZ536" s="60">
        <v>0</v>
      </c>
      <c r="BA536" s="60">
        <v>0</v>
      </c>
      <c r="BB536" s="60">
        <v>0</v>
      </c>
      <c r="BC536" s="60">
        <v>0</v>
      </c>
      <c r="BD536" s="60">
        <v>0</v>
      </c>
      <c r="BE536" s="60">
        <v>0</v>
      </c>
      <c r="BF536" s="60">
        <v>0</v>
      </c>
      <c r="BG536" s="60">
        <v>0</v>
      </c>
      <c r="BH536" s="60">
        <v>0</v>
      </c>
      <c r="BI536" s="60">
        <v>25804.61</v>
      </c>
      <c r="BJ536" s="61">
        <v>120</v>
      </c>
      <c r="BK536" s="2" t="s">
        <v>859</v>
      </c>
    </row>
    <row r="537" spans="1:63" s="1" customFormat="1" ht="23.25" x14ac:dyDescent="0.25">
      <c r="A537" s="56" t="s">
        <v>127</v>
      </c>
      <c r="B537" s="56" t="s">
        <v>104</v>
      </c>
      <c r="C537" s="56" t="s">
        <v>128</v>
      </c>
      <c r="D537"/>
      <c r="E537"/>
      <c r="F537"/>
      <c r="G537" s="56" t="s">
        <v>129</v>
      </c>
      <c r="H537" s="56" t="s">
        <v>130</v>
      </c>
      <c r="I537" s="56" t="s">
        <v>757</v>
      </c>
      <c r="J537"/>
      <c r="K537" s="56" t="s">
        <v>70</v>
      </c>
      <c r="L537" s="56" t="s">
        <v>131</v>
      </c>
      <c r="M537"/>
      <c r="N537"/>
      <c r="O537" s="56" t="s">
        <v>132</v>
      </c>
      <c r="P537"/>
      <c r="Q537" s="56" t="s">
        <v>758</v>
      </c>
      <c r="R537"/>
      <c r="S537"/>
      <c r="T537" s="56" t="s">
        <v>896</v>
      </c>
      <c r="U537" s="56" t="s">
        <v>868</v>
      </c>
      <c r="V537" s="56" t="s">
        <v>1004</v>
      </c>
      <c r="W537" s="58">
        <v>48847</v>
      </c>
      <c r="X537" s="59" t="s">
        <v>1005</v>
      </c>
      <c r="Y537" s="56" t="s">
        <v>1006</v>
      </c>
      <c r="Z537" s="56" t="s">
        <v>1007</v>
      </c>
      <c r="AA537" s="56" t="s">
        <v>160</v>
      </c>
      <c r="AB537" s="56" t="s">
        <v>1008</v>
      </c>
      <c r="AC537" s="56" t="s">
        <v>1009</v>
      </c>
      <c r="AD537"/>
      <c r="AE537" s="56" t="s">
        <v>1010</v>
      </c>
      <c r="AF537" s="56" t="s">
        <v>1011</v>
      </c>
      <c r="AG537" s="56" t="s">
        <v>126</v>
      </c>
      <c r="AH537" s="56" t="s">
        <v>1012</v>
      </c>
      <c r="AI537" s="56" t="s">
        <v>81</v>
      </c>
      <c r="AJ537" s="56" t="s">
        <v>79</v>
      </c>
      <c r="AK537" s="56" t="s">
        <v>109</v>
      </c>
      <c r="AL537" s="56" t="s">
        <v>110</v>
      </c>
      <c r="AM537"/>
      <c r="AN537" s="56" t="s">
        <v>75</v>
      </c>
      <c r="AO537" s="56" t="s">
        <v>2</v>
      </c>
      <c r="AP537" s="60">
        <v>64.72</v>
      </c>
      <c r="AQ537" s="60">
        <v>0</v>
      </c>
      <c r="AR537" s="58">
        <v>1</v>
      </c>
      <c r="AS537" s="58">
        <v>0</v>
      </c>
      <c r="AT537" s="60">
        <v>17922.060000000001</v>
      </c>
      <c r="AU537" s="60">
        <v>-10039.51</v>
      </c>
      <c r="AV537" s="60">
        <v>47.81</v>
      </c>
      <c r="AW537" s="60">
        <v>17922.060000000001</v>
      </c>
      <c r="AX537" s="60">
        <v>7882.55</v>
      </c>
      <c r="AY537" s="60">
        <v>0</v>
      </c>
      <c r="AZ537" s="60">
        <v>0</v>
      </c>
      <c r="BA537" s="60">
        <v>0</v>
      </c>
      <c r="BB537" s="60">
        <v>0</v>
      </c>
      <c r="BC537" s="60">
        <v>0</v>
      </c>
      <c r="BD537" s="60">
        <v>0</v>
      </c>
      <c r="BE537" s="60">
        <v>0</v>
      </c>
      <c r="BF537" s="60">
        <v>0</v>
      </c>
      <c r="BG537" s="60">
        <v>0</v>
      </c>
      <c r="BH537" s="60">
        <v>0</v>
      </c>
      <c r="BI537" s="60">
        <v>25804.61</v>
      </c>
      <c r="BJ537" s="61">
        <v>120</v>
      </c>
      <c r="BK537" s="2" t="s">
        <v>859</v>
      </c>
    </row>
    <row r="538" spans="1:63" s="1" customFormat="1" ht="15" x14ac:dyDescent="0.25">
      <c r="A538" s="56" t="s">
        <v>127</v>
      </c>
      <c r="B538" s="56" t="s">
        <v>104</v>
      </c>
      <c r="C538" s="56" t="s">
        <v>128</v>
      </c>
      <c r="D538"/>
      <c r="E538"/>
      <c r="F538"/>
      <c r="G538" s="56" t="s">
        <v>129</v>
      </c>
      <c r="H538" s="56" t="s">
        <v>130</v>
      </c>
      <c r="I538" s="56" t="s">
        <v>757</v>
      </c>
      <c r="J538"/>
      <c r="K538" s="56" t="s">
        <v>70</v>
      </c>
      <c r="L538" s="56" t="s">
        <v>131</v>
      </c>
      <c r="M538"/>
      <c r="N538"/>
      <c r="O538" s="56" t="s">
        <v>132</v>
      </c>
      <c r="P538"/>
      <c r="Q538" s="56" t="s">
        <v>759</v>
      </c>
      <c r="R538"/>
      <c r="S538"/>
      <c r="T538" s="56" t="s">
        <v>869</v>
      </c>
      <c r="U538" s="56" t="s">
        <v>868</v>
      </c>
      <c r="V538" s="56" t="s">
        <v>1013</v>
      </c>
      <c r="W538" s="58">
        <v>26529</v>
      </c>
      <c r="X538" s="59" t="s">
        <v>1014</v>
      </c>
      <c r="Y538" s="56" t="s">
        <v>149</v>
      </c>
      <c r="Z538" s="56" t="s">
        <v>150</v>
      </c>
      <c r="AA538" s="56" t="s">
        <v>151</v>
      </c>
      <c r="AB538" s="56" t="s">
        <v>152</v>
      </c>
      <c r="AC538" s="56" t="s">
        <v>153</v>
      </c>
      <c r="AD538"/>
      <c r="AE538" s="56" t="s">
        <v>154</v>
      </c>
      <c r="AF538" s="56" t="s">
        <v>155</v>
      </c>
      <c r="AG538" s="56" t="s">
        <v>156</v>
      </c>
      <c r="AH538" s="56" t="s">
        <v>157</v>
      </c>
      <c r="AI538" s="56" t="s">
        <v>74</v>
      </c>
      <c r="AJ538" s="56" t="s">
        <v>158</v>
      </c>
      <c r="AK538" s="56" t="s">
        <v>159</v>
      </c>
      <c r="AL538" s="56" t="s">
        <v>159</v>
      </c>
      <c r="AM538"/>
      <c r="AN538" s="56" t="s">
        <v>75</v>
      </c>
      <c r="AO538" s="56" t="s">
        <v>3</v>
      </c>
      <c r="AP538" s="60">
        <v>69.59</v>
      </c>
      <c r="AQ538" s="60">
        <v>0</v>
      </c>
      <c r="AR538" s="58">
        <v>1</v>
      </c>
      <c r="AS538" s="58">
        <v>0</v>
      </c>
      <c r="AT538" s="60">
        <v>17922.060000000001</v>
      </c>
      <c r="AU538" s="60">
        <v>-10039.51</v>
      </c>
      <c r="AV538" s="60">
        <v>69.59</v>
      </c>
      <c r="AW538" s="60">
        <v>17922.060000000001</v>
      </c>
      <c r="AX538" s="60">
        <v>7882.55</v>
      </c>
      <c r="AY538" s="60">
        <v>0</v>
      </c>
      <c r="AZ538" s="60">
        <v>0</v>
      </c>
      <c r="BA538" s="60">
        <v>0</v>
      </c>
      <c r="BB538" s="60">
        <v>0</v>
      </c>
      <c r="BC538" s="60">
        <v>0</v>
      </c>
      <c r="BD538" s="60">
        <v>0</v>
      </c>
      <c r="BE538" s="60">
        <v>0</v>
      </c>
      <c r="BF538" s="60">
        <v>0</v>
      </c>
      <c r="BG538" s="60">
        <v>0</v>
      </c>
      <c r="BH538" s="60">
        <v>0</v>
      </c>
      <c r="BI538" s="60">
        <v>25804.61</v>
      </c>
      <c r="BJ538" s="61">
        <v>120</v>
      </c>
      <c r="BK538" s="2" t="s">
        <v>859</v>
      </c>
    </row>
    <row r="539" spans="1:63" s="1" customFormat="1" ht="15" x14ac:dyDescent="0.25">
      <c r="A539" s="56" t="s">
        <v>127</v>
      </c>
      <c r="B539" s="56" t="s">
        <v>104</v>
      </c>
      <c r="C539" s="56" t="s">
        <v>128</v>
      </c>
      <c r="D539"/>
      <c r="E539"/>
      <c r="F539"/>
      <c r="G539" s="56" t="s">
        <v>129</v>
      </c>
      <c r="H539" s="56" t="s">
        <v>130</v>
      </c>
      <c r="I539" s="56" t="s">
        <v>1015</v>
      </c>
      <c r="J539"/>
      <c r="K539" s="56" t="s">
        <v>70</v>
      </c>
      <c r="L539" s="56" t="s">
        <v>131</v>
      </c>
      <c r="M539"/>
      <c r="N539"/>
      <c r="O539" s="56" t="s">
        <v>1016</v>
      </c>
      <c r="P539"/>
      <c r="Q539" s="56" t="s">
        <v>1017</v>
      </c>
      <c r="R539"/>
      <c r="S539"/>
      <c r="T539" s="56" t="s">
        <v>2976</v>
      </c>
      <c r="U539" s="56" t="s">
        <v>2976</v>
      </c>
      <c r="V539" s="56" t="s">
        <v>2977</v>
      </c>
      <c r="W539" s="58">
        <v>39345</v>
      </c>
      <c r="X539" s="59" t="s">
        <v>2978</v>
      </c>
      <c r="Y539" s="56" t="s">
        <v>775</v>
      </c>
      <c r="Z539" s="56" t="s">
        <v>776</v>
      </c>
      <c r="AA539" s="56" t="s">
        <v>76</v>
      </c>
      <c r="AB539" s="56" t="s">
        <v>124</v>
      </c>
      <c r="AC539" s="56" t="s">
        <v>125</v>
      </c>
      <c r="AD539"/>
      <c r="AE539" s="56" t="s">
        <v>777</v>
      </c>
      <c r="AF539" s="56" t="s">
        <v>760</v>
      </c>
      <c r="AG539" s="56" t="s">
        <v>761</v>
      </c>
      <c r="AH539" s="56" t="s">
        <v>778</v>
      </c>
      <c r="AI539" s="56" t="s">
        <v>81</v>
      </c>
      <c r="AJ539" s="56" t="s">
        <v>79</v>
      </c>
      <c r="AK539" s="56" t="s">
        <v>170</v>
      </c>
      <c r="AL539" s="56" t="s">
        <v>170</v>
      </c>
      <c r="AM539"/>
      <c r="AN539" s="56" t="s">
        <v>75</v>
      </c>
      <c r="AO539" s="56" t="s">
        <v>2</v>
      </c>
      <c r="AP539" s="60">
        <v>17.55</v>
      </c>
      <c r="AQ539" s="60">
        <v>0</v>
      </c>
      <c r="AR539" s="58">
        <v>1</v>
      </c>
      <c r="AS539" s="58">
        <v>0</v>
      </c>
      <c r="AT539" s="60">
        <v>-10039.51</v>
      </c>
      <c r="AU539" s="60">
        <v>7665.89</v>
      </c>
      <c r="AV539" s="60">
        <v>12.99</v>
      </c>
      <c r="AW539" s="60">
        <v>17922.060000000001</v>
      </c>
      <c r="AX539" s="60">
        <v>7882.55</v>
      </c>
      <c r="AY539" s="60">
        <v>25587.95</v>
      </c>
      <c r="AZ539" s="60">
        <v>0</v>
      </c>
      <c r="BA539" s="60">
        <v>0</v>
      </c>
      <c r="BB539" s="60">
        <v>0</v>
      </c>
      <c r="BC539" s="60">
        <v>0</v>
      </c>
      <c r="BD539" s="60">
        <v>0</v>
      </c>
      <c r="BE539" s="60">
        <v>0</v>
      </c>
      <c r="BF539" s="60">
        <v>0</v>
      </c>
      <c r="BG539" s="60">
        <v>0</v>
      </c>
      <c r="BH539" s="60">
        <v>0</v>
      </c>
      <c r="BI539" s="60">
        <v>51392.56</v>
      </c>
      <c r="BJ539" s="61">
        <v>170</v>
      </c>
      <c r="BK539" s="2" t="s">
        <v>2979</v>
      </c>
    </row>
    <row r="540" spans="1:63" s="1" customFormat="1" ht="15" x14ac:dyDescent="0.25">
      <c r="A540" s="56" t="s">
        <v>127</v>
      </c>
      <c r="B540" s="56" t="s">
        <v>104</v>
      </c>
      <c r="C540" s="56" t="s">
        <v>128</v>
      </c>
      <c r="D540"/>
      <c r="E540"/>
      <c r="F540"/>
      <c r="G540" s="56" t="s">
        <v>129</v>
      </c>
      <c r="H540" s="56" t="s">
        <v>130</v>
      </c>
      <c r="I540" s="56" t="s">
        <v>1015</v>
      </c>
      <c r="J540"/>
      <c r="K540" s="56" t="s">
        <v>70</v>
      </c>
      <c r="L540" s="56" t="s">
        <v>131</v>
      </c>
      <c r="M540"/>
      <c r="N540"/>
      <c r="O540" s="56" t="s">
        <v>1016</v>
      </c>
      <c r="P540"/>
      <c r="Q540" s="56" t="s">
        <v>1018</v>
      </c>
      <c r="R540"/>
      <c r="S540"/>
      <c r="T540" s="56" t="s">
        <v>859</v>
      </c>
      <c r="U540" s="56" t="s">
        <v>2976</v>
      </c>
      <c r="V540" s="56" t="s">
        <v>882</v>
      </c>
      <c r="W540" s="58">
        <v>42057</v>
      </c>
      <c r="X540" s="59" t="s">
        <v>2980</v>
      </c>
      <c r="Y540" s="56" t="s">
        <v>2981</v>
      </c>
      <c r="Z540" s="56" t="s">
        <v>2982</v>
      </c>
      <c r="AA540" s="56" t="s">
        <v>105</v>
      </c>
      <c r="AB540" s="56" t="s">
        <v>106</v>
      </c>
      <c r="AC540" s="56" t="s">
        <v>107</v>
      </c>
      <c r="AD540"/>
      <c r="AE540" s="56" t="s">
        <v>2983</v>
      </c>
      <c r="AF540" s="56" t="s">
        <v>114</v>
      </c>
      <c r="AG540" s="56" t="s">
        <v>115</v>
      </c>
      <c r="AH540" s="56" t="s">
        <v>2984</v>
      </c>
      <c r="AI540" s="56" t="s">
        <v>74</v>
      </c>
      <c r="AJ540" s="56" t="s">
        <v>108</v>
      </c>
      <c r="AK540" s="56" t="s">
        <v>109</v>
      </c>
      <c r="AL540" s="56" t="s">
        <v>110</v>
      </c>
      <c r="AM540"/>
      <c r="AN540" s="56" t="s">
        <v>75</v>
      </c>
      <c r="AO540" s="56" t="s">
        <v>3</v>
      </c>
      <c r="AP540" s="60">
        <v>175.41</v>
      </c>
      <c r="AQ540" s="60">
        <v>0</v>
      </c>
      <c r="AR540" s="58">
        <v>1</v>
      </c>
      <c r="AS540" s="58">
        <v>0</v>
      </c>
      <c r="AT540" s="60">
        <v>-10039.51</v>
      </c>
      <c r="AU540" s="60">
        <v>7665.89</v>
      </c>
      <c r="AV540" s="60">
        <v>175.41</v>
      </c>
      <c r="AW540" s="60">
        <v>17922.060000000001</v>
      </c>
      <c r="AX540" s="60">
        <v>7882.55</v>
      </c>
      <c r="AY540" s="60">
        <v>25587.95</v>
      </c>
      <c r="AZ540" s="60">
        <v>0</v>
      </c>
      <c r="BA540" s="60">
        <v>0</v>
      </c>
      <c r="BB540" s="60">
        <v>0</v>
      </c>
      <c r="BC540" s="60">
        <v>0</v>
      </c>
      <c r="BD540" s="60">
        <v>0</v>
      </c>
      <c r="BE540" s="60">
        <v>0</v>
      </c>
      <c r="BF540" s="60">
        <v>0</v>
      </c>
      <c r="BG540" s="60">
        <v>0</v>
      </c>
      <c r="BH540" s="60">
        <v>0</v>
      </c>
      <c r="BI540" s="60">
        <v>51392.56</v>
      </c>
      <c r="BJ540" s="61">
        <v>170</v>
      </c>
      <c r="BK540" s="2" t="s">
        <v>2979</v>
      </c>
    </row>
    <row r="541" spans="1:63" s="1" customFormat="1" ht="15" x14ac:dyDescent="0.25">
      <c r="A541" s="56" t="s">
        <v>127</v>
      </c>
      <c r="B541" s="56" t="s">
        <v>104</v>
      </c>
      <c r="C541" s="56" t="s">
        <v>128</v>
      </c>
      <c r="D541"/>
      <c r="E541"/>
      <c r="F541"/>
      <c r="G541" s="56" t="s">
        <v>129</v>
      </c>
      <c r="H541" s="56" t="s">
        <v>130</v>
      </c>
      <c r="I541" s="56" t="s">
        <v>1015</v>
      </c>
      <c r="J541"/>
      <c r="K541" s="56" t="s">
        <v>70</v>
      </c>
      <c r="L541" s="56" t="s">
        <v>131</v>
      </c>
      <c r="M541"/>
      <c r="N541"/>
      <c r="O541" s="56" t="s">
        <v>1016</v>
      </c>
      <c r="P541"/>
      <c r="Q541" s="56" t="s">
        <v>1017</v>
      </c>
      <c r="R541"/>
      <c r="S541"/>
      <c r="T541" s="56" t="s">
        <v>859</v>
      </c>
      <c r="U541" s="56" t="s">
        <v>859</v>
      </c>
      <c r="V541" s="56" t="s">
        <v>2985</v>
      </c>
      <c r="W541" s="58">
        <v>49726</v>
      </c>
      <c r="X541" s="59" t="s">
        <v>2986</v>
      </c>
      <c r="Y541" s="56" t="s">
        <v>807</v>
      </c>
      <c r="Z541" s="56" t="s">
        <v>808</v>
      </c>
      <c r="AA541" s="56" t="s">
        <v>94</v>
      </c>
      <c r="AB541" s="56" t="s">
        <v>809</v>
      </c>
      <c r="AC541" s="56" t="s">
        <v>116</v>
      </c>
      <c r="AD541"/>
      <c r="AE541" s="56" t="s">
        <v>810</v>
      </c>
      <c r="AF541" s="56" t="s">
        <v>811</v>
      </c>
      <c r="AG541"/>
      <c r="AH541" s="56" t="s">
        <v>812</v>
      </c>
      <c r="AI541" s="56" t="s">
        <v>117</v>
      </c>
      <c r="AJ541" s="56" t="s">
        <v>94</v>
      </c>
      <c r="AK541" s="56" t="s">
        <v>813</v>
      </c>
      <c r="AL541" s="56" t="s">
        <v>813</v>
      </c>
      <c r="AM541"/>
      <c r="AN541" s="56" t="s">
        <v>75</v>
      </c>
      <c r="AO541" s="56" t="s">
        <v>3</v>
      </c>
      <c r="AP541" s="60">
        <v>17.86</v>
      </c>
      <c r="AQ541" s="60">
        <v>0</v>
      </c>
      <c r="AR541" s="58">
        <v>1</v>
      </c>
      <c r="AS541" s="58">
        <v>0</v>
      </c>
      <c r="AT541" s="60">
        <v>-10039.51</v>
      </c>
      <c r="AU541" s="60">
        <v>7665.89</v>
      </c>
      <c r="AV541" s="60">
        <v>17.86</v>
      </c>
      <c r="AW541" s="60">
        <v>17922.060000000001</v>
      </c>
      <c r="AX541" s="60">
        <v>7882.55</v>
      </c>
      <c r="AY541" s="60">
        <v>25587.95</v>
      </c>
      <c r="AZ541" s="60">
        <v>0</v>
      </c>
      <c r="BA541" s="60">
        <v>0</v>
      </c>
      <c r="BB541" s="60">
        <v>0</v>
      </c>
      <c r="BC541" s="60">
        <v>0</v>
      </c>
      <c r="BD541" s="60">
        <v>0</v>
      </c>
      <c r="BE541" s="60">
        <v>0</v>
      </c>
      <c r="BF541" s="60">
        <v>0</v>
      </c>
      <c r="BG541" s="60">
        <v>0</v>
      </c>
      <c r="BH541" s="60">
        <v>0</v>
      </c>
      <c r="BI541" s="60">
        <v>51392.56</v>
      </c>
      <c r="BJ541" s="61">
        <v>170</v>
      </c>
      <c r="BK541" s="2" t="s">
        <v>2979</v>
      </c>
    </row>
    <row r="542" spans="1:63" s="1" customFormat="1" ht="15" x14ac:dyDescent="0.25">
      <c r="A542" s="56" t="s">
        <v>127</v>
      </c>
      <c r="B542" s="56" t="s">
        <v>104</v>
      </c>
      <c r="C542" s="56" t="s">
        <v>128</v>
      </c>
      <c r="D542"/>
      <c r="E542"/>
      <c r="F542"/>
      <c r="G542" s="56" t="s">
        <v>129</v>
      </c>
      <c r="H542" s="56" t="s">
        <v>130</v>
      </c>
      <c r="I542" s="56" t="s">
        <v>1015</v>
      </c>
      <c r="J542"/>
      <c r="K542" s="56" t="s">
        <v>70</v>
      </c>
      <c r="L542" s="56" t="s">
        <v>131</v>
      </c>
      <c r="M542"/>
      <c r="N542"/>
      <c r="O542" s="56" t="s">
        <v>1016</v>
      </c>
      <c r="P542"/>
      <c r="Q542" s="56" t="s">
        <v>1017</v>
      </c>
      <c r="R542"/>
      <c r="S542"/>
      <c r="T542" s="56" t="s">
        <v>859</v>
      </c>
      <c r="U542" s="56" t="s">
        <v>859</v>
      </c>
      <c r="V542" s="56" t="s">
        <v>2987</v>
      </c>
      <c r="W542" s="58">
        <v>49747</v>
      </c>
      <c r="X542" s="59" t="s">
        <v>2988</v>
      </c>
      <c r="Y542" s="56" t="s">
        <v>807</v>
      </c>
      <c r="Z542" s="56" t="s">
        <v>808</v>
      </c>
      <c r="AA542" s="56" t="s">
        <v>94</v>
      </c>
      <c r="AB542" s="56" t="s">
        <v>809</v>
      </c>
      <c r="AC542" s="56" t="s">
        <v>116</v>
      </c>
      <c r="AD542"/>
      <c r="AE542" s="56" t="s">
        <v>810</v>
      </c>
      <c r="AF542" s="56" t="s">
        <v>811</v>
      </c>
      <c r="AG542"/>
      <c r="AH542" s="56" t="s">
        <v>812</v>
      </c>
      <c r="AI542" s="56" t="s">
        <v>117</v>
      </c>
      <c r="AJ542" s="56" t="s">
        <v>94</v>
      </c>
      <c r="AK542" s="56" t="s">
        <v>813</v>
      </c>
      <c r="AL542" s="56" t="s">
        <v>813</v>
      </c>
      <c r="AM542"/>
      <c r="AN542" s="56" t="s">
        <v>75</v>
      </c>
      <c r="AO542" s="56" t="s">
        <v>3</v>
      </c>
      <c r="AP542" s="60">
        <v>8.68</v>
      </c>
      <c r="AQ542" s="60">
        <v>0</v>
      </c>
      <c r="AR542" s="58">
        <v>1</v>
      </c>
      <c r="AS542" s="58">
        <v>0</v>
      </c>
      <c r="AT542" s="60">
        <v>-10039.51</v>
      </c>
      <c r="AU542" s="60">
        <v>7665.89</v>
      </c>
      <c r="AV542" s="60">
        <v>8.68</v>
      </c>
      <c r="AW542" s="60">
        <v>17922.060000000001</v>
      </c>
      <c r="AX542" s="60">
        <v>7882.55</v>
      </c>
      <c r="AY542" s="60">
        <v>25587.95</v>
      </c>
      <c r="AZ542" s="60">
        <v>0</v>
      </c>
      <c r="BA542" s="60">
        <v>0</v>
      </c>
      <c r="BB542" s="60">
        <v>0</v>
      </c>
      <c r="BC542" s="60">
        <v>0</v>
      </c>
      <c r="BD542" s="60">
        <v>0</v>
      </c>
      <c r="BE542" s="60">
        <v>0</v>
      </c>
      <c r="BF542" s="60">
        <v>0</v>
      </c>
      <c r="BG542" s="60">
        <v>0</v>
      </c>
      <c r="BH542" s="60">
        <v>0</v>
      </c>
      <c r="BI542" s="60">
        <v>51392.56</v>
      </c>
      <c r="BJ542" s="61">
        <v>170</v>
      </c>
      <c r="BK542" s="2" t="s">
        <v>2979</v>
      </c>
    </row>
    <row r="543" spans="1:63" s="1" customFormat="1" ht="15" x14ac:dyDescent="0.25">
      <c r="A543" s="56" t="s">
        <v>127</v>
      </c>
      <c r="B543" s="56" t="s">
        <v>104</v>
      </c>
      <c r="C543" s="56" t="s">
        <v>128</v>
      </c>
      <c r="D543"/>
      <c r="E543"/>
      <c r="F543"/>
      <c r="G543" s="56" t="s">
        <v>129</v>
      </c>
      <c r="H543" s="56" t="s">
        <v>130</v>
      </c>
      <c r="I543" s="56" t="s">
        <v>1015</v>
      </c>
      <c r="J543"/>
      <c r="K543" s="56" t="s">
        <v>70</v>
      </c>
      <c r="L543" s="56" t="s">
        <v>131</v>
      </c>
      <c r="M543"/>
      <c r="N543"/>
      <c r="O543" s="56" t="s">
        <v>1016</v>
      </c>
      <c r="P543"/>
      <c r="Q543" s="56" t="s">
        <v>1017</v>
      </c>
      <c r="R543"/>
      <c r="S543"/>
      <c r="T543" s="56" t="s">
        <v>859</v>
      </c>
      <c r="U543" s="56" t="s">
        <v>859</v>
      </c>
      <c r="V543" s="56" t="s">
        <v>2989</v>
      </c>
      <c r="W543" s="58">
        <v>49759</v>
      </c>
      <c r="X543" s="59" t="s">
        <v>2990</v>
      </c>
      <c r="Y543" s="56" t="s">
        <v>807</v>
      </c>
      <c r="Z543" s="56" t="s">
        <v>808</v>
      </c>
      <c r="AA543" s="56" t="s">
        <v>94</v>
      </c>
      <c r="AB543" s="56" t="s">
        <v>809</v>
      </c>
      <c r="AC543" s="56" t="s">
        <v>116</v>
      </c>
      <c r="AD543"/>
      <c r="AE543" s="56" t="s">
        <v>810</v>
      </c>
      <c r="AF543" s="56" t="s">
        <v>811</v>
      </c>
      <c r="AG543"/>
      <c r="AH543" s="56" t="s">
        <v>812</v>
      </c>
      <c r="AI543" s="56" t="s">
        <v>117</v>
      </c>
      <c r="AJ543" s="56" t="s">
        <v>94</v>
      </c>
      <c r="AK543" s="56" t="s">
        <v>813</v>
      </c>
      <c r="AL543" s="56" t="s">
        <v>813</v>
      </c>
      <c r="AM543"/>
      <c r="AN543" s="56" t="s">
        <v>75</v>
      </c>
      <c r="AO543" s="56" t="s">
        <v>3</v>
      </c>
      <c r="AP543" s="60">
        <v>22.61</v>
      </c>
      <c r="AQ543" s="60">
        <v>0</v>
      </c>
      <c r="AR543" s="58">
        <v>1</v>
      </c>
      <c r="AS543" s="58">
        <v>0</v>
      </c>
      <c r="AT543" s="60">
        <v>-10039.51</v>
      </c>
      <c r="AU543" s="60">
        <v>7665.89</v>
      </c>
      <c r="AV543" s="60">
        <v>22.61</v>
      </c>
      <c r="AW543" s="60">
        <v>17922.060000000001</v>
      </c>
      <c r="AX543" s="60">
        <v>7882.55</v>
      </c>
      <c r="AY543" s="60">
        <v>25587.95</v>
      </c>
      <c r="AZ543" s="60">
        <v>0</v>
      </c>
      <c r="BA543" s="60">
        <v>0</v>
      </c>
      <c r="BB543" s="60">
        <v>0</v>
      </c>
      <c r="BC543" s="60">
        <v>0</v>
      </c>
      <c r="BD543" s="60">
        <v>0</v>
      </c>
      <c r="BE543" s="60">
        <v>0</v>
      </c>
      <c r="BF543" s="60">
        <v>0</v>
      </c>
      <c r="BG543" s="60">
        <v>0</v>
      </c>
      <c r="BH543" s="60">
        <v>0</v>
      </c>
      <c r="BI543" s="60">
        <v>51392.56</v>
      </c>
      <c r="BJ543" s="61">
        <v>170</v>
      </c>
      <c r="BK543" s="2" t="s">
        <v>2979</v>
      </c>
    </row>
    <row r="544" spans="1:63" s="1" customFormat="1" ht="15" x14ac:dyDescent="0.25">
      <c r="A544" s="56" t="s">
        <v>127</v>
      </c>
      <c r="B544" s="56" t="s">
        <v>104</v>
      </c>
      <c r="C544" s="56" t="s">
        <v>128</v>
      </c>
      <c r="D544"/>
      <c r="E544"/>
      <c r="F544"/>
      <c r="G544" s="56" t="s">
        <v>129</v>
      </c>
      <c r="H544" s="56" t="s">
        <v>130</v>
      </c>
      <c r="I544" s="56" t="s">
        <v>1015</v>
      </c>
      <c r="J544"/>
      <c r="K544" s="56" t="s">
        <v>70</v>
      </c>
      <c r="L544" s="56" t="s">
        <v>131</v>
      </c>
      <c r="M544"/>
      <c r="N544"/>
      <c r="O544" s="56" t="s">
        <v>1016</v>
      </c>
      <c r="P544"/>
      <c r="Q544" s="56" t="s">
        <v>1018</v>
      </c>
      <c r="R544"/>
      <c r="S544"/>
      <c r="T544" s="56" t="s">
        <v>859</v>
      </c>
      <c r="U544" s="56" t="s">
        <v>2976</v>
      </c>
      <c r="V544" s="56" t="s">
        <v>766</v>
      </c>
      <c r="W544" s="58">
        <v>48629</v>
      </c>
      <c r="X544" s="59" t="s">
        <v>2991</v>
      </c>
      <c r="Y544" s="56" t="s">
        <v>767</v>
      </c>
      <c r="Z544" s="56" t="s">
        <v>768</v>
      </c>
      <c r="AA544" s="56" t="s">
        <v>769</v>
      </c>
      <c r="AB544" s="56" t="s">
        <v>770</v>
      </c>
      <c r="AC544" s="56" t="s">
        <v>138</v>
      </c>
      <c r="AD544"/>
      <c r="AE544" s="56" t="s">
        <v>771</v>
      </c>
      <c r="AF544" s="56" t="s">
        <v>114</v>
      </c>
      <c r="AG544" s="56" t="s">
        <v>115</v>
      </c>
      <c r="AH544" s="56" t="s">
        <v>772</v>
      </c>
      <c r="AI544" s="56" t="s">
        <v>74</v>
      </c>
      <c r="AJ544" s="56" t="s">
        <v>79</v>
      </c>
      <c r="AK544" s="56" t="s">
        <v>109</v>
      </c>
      <c r="AL544" s="56" t="s">
        <v>110</v>
      </c>
      <c r="AM544"/>
      <c r="AN544" s="56" t="s">
        <v>75</v>
      </c>
      <c r="AO544" s="56" t="s">
        <v>3</v>
      </c>
      <c r="AP544" s="60">
        <v>4.3099999999999996</v>
      </c>
      <c r="AQ544" s="60">
        <v>0</v>
      </c>
      <c r="AR544" s="58">
        <v>1</v>
      </c>
      <c r="AS544" s="58">
        <v>0</v>
      </c>
      <c r="AT544" s="60">
        <v>-10039.51</v>
      </c>
      <c r="AU544" s="60">
        <v>7665.89</v>
      </c>
      <c r="AV544" s="60">
        <v>4.3099999999999996</v>
      </c>
      <c r="AW544" s="60">
        <v>17922.060000000001</v>
      </c>
      <c r="AX544" s="60">
        <v>7882.55</v>
      </c>
      <c r="AY544" s="60">
        <v>25587.95</v>
      </c>
      <c r="AZ544" s="60">
        <v>0</v>
      </c>
      <c r="BA544" s="60">
        <v>0</v>
      </c>
      <c r="BB544" s="60">
        <v>0</v>
      </c>
      <c r="BC544" s="60">
        <v>0</v>
      </c>
      <c r="BD544" s="60">
        <v>0</v>
      </c>
      <c r="BE544" s="60">
        <v>0</v>
      </c>
      <c r="BF544" s="60">
        <v>0</v>
      </c>
      <c r="BG544" s="60">
        <v>0</v>
      </c>
      <c r="BH544" s="60">
        <v>0</v>
      </c>
      <c r="BI544" s="60">
        <v>51392.56</v>
      </c>
      <c r="BJ544" s="61">
        <v>170</v>
      </c>
      <c r="BK544" s="2" t="s">
        <v>2979</v>
      </c>
    </row>
    <row r="545" spans="1:63" s="1" customFormat="1" ht="15" x14ac:dyDescent="0.25">
      <c r="A545" s="56" t="s">
        <v>127</v>
      </c>
      <c r="B545" s="56" t="s">
        <v>104</v>
      </c>
      <c r="C545" s="56" t="s">
        <v>128</v>
      </c>
      <c r="D545"/>
      <c r="E545"/>
      <c r="F545"/>
      <c r="G545" s="56" t="s">
        <v>129</v>
      </c>
      <c r="H545" s="56" t="s">
        <v>130</v>
      </c>
      <c r="I545" s="56" t="s">
        <v>1015</v>
      </c>
      <c r="J545"/>
      <c r="K545" s="56" t="s">
        <v>70</v>
      </c>
      <c r="L545" s="56" t="s">
        <v>131</v>
      </c>
      <c r="M545"/>
      <c r="N545"/>
      <c r="O545" s="56" t="s">
        <v>1016</v>
      </c>
      <c r="P545"/>
      <c r="Q545" s="56" t="s">
        <v>1018</v>
      </c>
      <c r="R545"/>
      <c r="S545"/>
      <c r="T545" s="56" t="s">
        <v>859</v>
      </c>
      <c r="U545" s="56" t="s">
        <v>2976</v>
      </c>
      <c r="V545" s="56" t="s">
        <v>766</v>
      </c>
      <c r="W545" s="58">
        <v>48627</v>
      </c>
      <c r="X545" s="59" t="s">
        <v>2991</v>
      </c>
      <c r="Y545" s="56" t="s">
        <v>767</v>
      </c>
      <c r="Z545" s="56" t="s">
        <v>768</v>
      </c>
      <c r="AA545" s="56" t="s">
        <v>769</v>
      </c>
      <c r="AB545" s="56" t="s">
        <v>770</v>
      </c>
      <c r="AC545" s="56" t="s">
        <v>138</v>
      </c>
      <c r="AD545"/>
      <c r="AE545" s="56" t="s">
        <v>771</v>
      </c>
      <c r="AF545" s="56" t="s">
        <v>114</v>
      </c>
      <c r="AG545" s="56" t="s">
        <v>115</v>
      </c>
      <c r="AH545" s="56" t="s">
        <v>772</v>
      </c>
      <c r="AI545" s="56" t="s">
        <v>74</v>
      </c>
      <c r="AJ545" s="56" t="s">
        <v>79</v>
      </c>
      <c r="AK545" s="56" t="s">
        <v>109</v>
      </c>
      <c r="AL545" s="56" t="s">
        <v>110</v>
      </c>
      <c r="AM545"/>
      <c r="AN545" s="56" t="s">
        <v>75</v>
      </c>
      <c r="AO545" s="56" t="s">
        <v>3</v>
      </c>
      <c r="AP545" s="60">
        <v>319.99</v>
      </c>
      <c r="AQ545" s="60">
        <v>0</v>
      </c>
      <c r="AR545" s="58">
        <v>1</v>
      </c>
      <c r="AS545" s="58">
        <v>0</v>
      </c>
      <c r="AT545" s="60">
        <v>-10039.51</v>
      </c>
      <c r="AU545" s="60">
        <v>7665.89</v>
      </c>
      <c r="AV545" s="60">
        <v>319.99</v>
      </c>
      <c r="AW545" s="60">
        <v>17922.060000000001</v>
      </c>
      <c r="AX545" s="60">
        <v>7882.55</v>
      </c>
      <c r="AY545" s="60">
        <v>25587.95</v>
      </c>
      <c r="AZ545" s="60">
        <v>0</v>
      </c>
      <c r="BA545" s="60">
        <v>0</v>
      </c>
      <c r="BB545" s="60">
        <v>0</v>
      </c>
      <c r="BC545" s="60">
        <v>0</v>
      </c>
      <c r="BD545" s="60">
        <v>0</v>
      </c>
      <c r="BE545" s="60">
        <v>0</v>
      </c>
      <c r="BF545" s="60">
        <v>0</v>
      </c>
      <c r="BG545" s="60">
        <v>0</v>
      </c>
      <c r="BH545" s="60">
        <v>0</v>
      </c>
      <c r="BI545" s="60">
        <v>51392.56</v>
      </c>
      <c r="BJ545" s="61">
        <v>170</v>
      </c>
      <c r="BK545" s="2" t="s">
        <v>2979</v>
      </c>
    </row>
    <row r="546" spans="1:63" s="1" customFormat="1" ht="15" x14ac:dyDescent="0.25">
      <c r="A546" s="56" t="s">
        <v>127</v>
      </c>
      <c r="B546" s="56" t="s">
        <v>104</v>
      </c>
      <c r="C546" s="56" t="s">
        <v>128</v>
      </c>
      <c r="D546"/>
      <c r="E546"/>
      <c r="F546"/>
      <c r="G546" s="56" t="s">
        <v>129</v>
      </c>
      <c r="H546" s="56" t="s">
        <v>130</v>
      </c>
      <c r="I546" s="56" t="s">
        <v>1015</v>
      </c>
      <c r="J546"/>
      <c r="K546" s="56" t="s">
        <v>70</v>
      </c>
      <c r="L546" s="56" t="s">
        <v>131</v>
      </c>
      <c r="M546"/>
      <c r="N546"/>
      <c r="O546" s="56" t="s">
        <v>1016</v>
      </c>
      <c r="P546"/>
      <c r="Q546" s="56" t="s">
        <v>1018</v>
      </c>
      <c r="R546"/>
      <c r="S546"/>
      <c r="T546" s="56" t="s">
        <v>859</v>
      </c>
      <c r="U546" s="56" t="s">
        <v>2976</v>
      </c>
      <c r="V546" s="56" t="s">
        <v>766</v>
      </c>
      <c r="W546" s="58">
        <v>48628</v>
      </c>
      <c r="X546" s="59" t="s">
        <v>2991</v>
      </c>
      <c r="Y546" s="56" t="s">
        <v>767</v>
      </c>
      <c r="Z546" s="56" t="s">
        <v>768</v>
      </c>
      <c r="AA546" s="56" t="s">
        <v>769</v>
      </c>
      <c r="AB546" s="56" t="s">
        <v>770</v>
      </c>
      <c r="AC546" s="56" t="s">
        <v>138</v>
      </c>
      <c r="AD546"/>
      <c r="AE546" s="56" t="s">
        <v>771</v>
      </c>
      <c r="AF546" s="56" t="s">
        <v>114</v>
      </c>
      <c r="AG546" s="56" t="s">
        <v>115</v>
      </c>
      <c r="AH546" s="56" t="s">
        <v>772</v>
      </c>
      <c r="AI546" s="56" t="s">
        <v>74</v>
      </c>
      <c r="AJ546" s="56" t="s">
        <v>79</v>
      </c>
      <c r="AK546" s="56" t="s">
        <v>109</v>
      </c>
      <c r="AL546" s="56" t="s">
        <v>110</v>
      </c>
      <c r="AM546"/>
      <c r="AN546" s="56" t="s">
        <v>75</v>
      </c>
      <c r="AO546" s="56" t="s">
        <v>3</v>
      </c>
      <c r="AP546" s="60">
        <v>-4.3099999999999996</v>
      </c>
      <c r="AQ546" s="60">
        <v>-4.3099999999999996</v>
      </c>
      <c r="AR546" s="58">
        <v>0</v>
      </c>
      <c r="AS546" s="58">
        <v>1</v>
      </c>
      <c r="AT546" s="60">
        <v>-10039.51</v>
      </c>
      <c r="AU546" s="60">
        <v>7665.89</v>
      </c>
      <c r="AV546" s="60">
        <v>-4.3099999999999996</v>
      </c>
      <c r="AW546" s="60">
        <v>17922.060000000001</v>
      </c>
      <c r="AX546" s="60">
        <v>7882.55</v>
      </c>
      <c r="AY546" s="60">
        <v>25587.95</v>
      </c>
      <c r="AZ546" s="60">
        <v>0</v>
      </c>
      <c r="BA546" s="60">
        <v>0</v>
      </c>
      <c r="BB546" s="60">
        <v>0</v>
      </c>
      <c r="BC546" s="60">
        <v>0</v>
      </c>
      <c r="BD546" s="60">
        <v>0</v>
      </c>
      <c r="BE546" s="60">
        <v>0</v>
      </c>
      <c r="BF546" s="60">
        <v>0</v>
      </c>
      <c r="BG546" s="60">
        <v>0</v>
      </c>
      <c r="BH546" s="60">
        <v>0</v>
      </c>
      <c r="BI546" s="60">
        <v>51392.56</v>
      </c>
      <c r="BJ546" s="61">
        <v>170</v>
      </c>
      <c r="BK546" s="2" t="s">
        <v>2979</v>
      </c>
    </row>
    <row r="547" spans="1:63" s="1" customFormat="1" ht="15" x14ac:dyDescent="0.25">
      <c r="A547" s="56" t="s">
        <v>127</v>
      </c>
      <c r="B547" s="56" t="s">
        <v>104</v>
      </c>
      <c r="C547" s="56" t="s">
        <v>128</v>
      </c>
      <c r="D547"/>
      <c r="E547"/>
      <c r="F547"/>
      <c r="G547" s="56" t="s">
        <v>129</v>
      </c>
      <c r="H547" s="56" t="s">
        <v>130</v>
      </c>
      <c r="I547" s="56" t="s">
        <v>1015</v>
      </c>
      <c r="J547"/>
      <c r="K547" s="56" t="s">
        <v>70</v>
      </c>
      <c r="L547" s="56" t="s">
        <v>131</v>
      </c>
      <c r="M547"/>
      <c r="N547"/>
      <c r="O547" s="56" t="s">
        <v>1016</v>
      </c>
      <c r="P547"/>
      <c r="Q547" s="56" t="s">
        <v>1018</v>
      </c>
      <c r="R547"/>
      <c r="S547"/>
      <c r="T547" s="56" t="s">
        <v>2992</v>
      </c>
      <c r="U547" s="56" t="s">
        <v>859</v>
      </c>
      <c r="V547" s="56" t="s">
        <v>766</v>
      </c>
      <c r="W547" s="58">
        <v>45178</v>
      </c>
      <c r="X547" s="59" t="s">
        <v>2993</v>
      </c>
      <c r="Y547" s="56" t="s">
        <v>767</v>
      </c>
      <c r="Z547" s="56" t="s">
        <v>768</v>
      </c>
      <c r="AA547" s="56" t="s">
        <v>769</v>
      </c>
      <c r="AB547" s="56" t="s">
        <v>770</v>
      </c>
      <c r="AC547" s="56" t="s">
        <v>138</v>
      </c>
      <c r="AD547"/>
      <c r="AE547" s="56" t="s">
        <v>771</v>
      </c>
      <c r="AF547" s="56" t="s">
        <v>114</v>
      </c>
      <c r="AG547" s="56" t="s">
        <v>115</v>
      </c>
      <c r="AH547" s="56" t="s">
        <v>772</v>
      </c>
      <c r="AI547" s="56" t="s">
        <v>74</v>
      </c>
      <c r="AJ547" s="56" t="s">
        <v>79</v>
      </c>
      <c r="AK547" s="56" t="s">
        <v>109</v>
      </c>
      <c r="AL547" s="56" t="s">
        <v>110</v>
      </c>
      <c r="AM547"/>
      <c r="AN547" s="56" t="s">
        <v>75</v>
      </c>
      <c r="AO547" s="56" t="s">
        <v>3</v>
      </c>
      <c r="AP547" s="60">
        <v>589.25</v>
      </c>
      <c r="AQ547" s="60">
        <v>0</v>
      </c>
      <c r="AR547" s="58">
        <v>1</v>
      </c>
      <c r="AS547" s="58">
        <v>0</v>
      </c>
      <c r="AT547" s="60">
        <v>-10039.51</v>
      </c>
      <c r="AU547" s="60">
        <v>7665.89</v>
      </c>
      <c r="AV547" s="60">
        <v>589.25</v>
      </c>
      <c r="AW547" s="60">
        <v>17922.060000000001</v>
      </c>
      <c r="AX547" s="60">
        <v>7882.55</v>
      </c>
      <c r="AY547" s="60">
        <v>25587.95</v>
      </c>
      <c r="AZ547" s="60">
        <v>0</v>
      </c>
      <c r="BA547" s="60">
        <v>0</v>
      </c>
      <c r="BB547" s="60">
        <v>0</v>
      </c>
      <c r="BC547" s="60">
        <v>0</v>
      </c>
      <c r="BD547" s="60">
        <v>0</v>
      </c>
      <c r="BE547" s="60">
        <v>0</v>
      </c>
      <c r="BF547" s="60">
        <v>0</v>
      </c>
      <c r="BG547" s="60">
        <v>0</v>
      </c>
      <c r="BH547" s="60">
        <v>0</v>
      </c>
      <c r="BI547" s="60">
        <v>51392.56</v>
      </c>
      <c r="BJ547" s="61">
        <v>170</v>
      </c>
      <c r="BK547" s="2" t="s">
        <v>2979</v>
      </c>
    </row>
    <row r="548" spans="1:63" s="1" customFormat="1" ht="15" x14ac:dyDescent="0.25">
      <c r="A548" s="56" t="s">
        <v>127</v>
      </c>
      <c r="B548" s="56" t="s">
        <v>104</v>
      </c>
      <c r="C548" s="56" t="s">
        <v>128</v>
      </c>
      <c r="D548"/>
      <c r="E548"/>
      <c r="F548"/>
      <c r="G548" s="56" t="s">
        <v>129</v>
      </c>
      <c r="H548" s="56" t="s">
        <v>130</v>
      </c>
      <c r="I548" s="56" t="s">
        <v>1015</v>
      </c>
      <c r="J548"/>
      <c r="K548" s="56" t="s">
        <v>70</v>
      </c>
      <c r="L548" s="56" t="s">
        <v>131</v>
      </c>
      <c r="M548"/>
      <c r="N548"/>
      <c r="O548" s="56" t="s">
        <v>1016</v>
      </c>
      <c r="P548"/>
      <c r="Q548" s="56" t="s">
        <v>1018</v>
      </c>
      <c r="R548"/>
      <c r="S548"/>
      <c r="T548" s="56" t="s">
        <v>2994</v>
      </c>
      <c r="U548" s="56" t="s">
        <v>2995</v>
      </c>
      <c r="V548" s="56" t="s">
        <v>2996</v>
      </c>
      <c r="W548" s="58">
        <v>36332</v>
      </c>
      <c r="X548" s="59" t="s">
        <v>2997</v>
      </c>
      <c r="Y548" s="56" t="s">
        <v>909</v>
      </c>
      <c r="Z548" s="56" t="s">
        <v>910</v>
      </c>
      <c r="AA548" s="56" t="s">
        <v>160</v>
      </c>
      <c r="AB548" s="56" t="s">
        <v>804</v>
      </c>
      <c r="AC548" s="56" t="s">
        <v>186</v>
      </c>
      <c r="AD548"/>
      <c r="AE548" s="56" t="s">
        <v>911</v>
      </c>
      <c r="AF548" s="56" t="s">
        <v>912</v>
      </c>
      <c r="AG548" s="56" t="s">
        <v>115</v>
      </c>
      <c r="AH548" s="56" t="s">
        <v>913</v>
      </c>
      <c r="AI548" s="56" t="s">
        <v>74</v>
      </c>
      <c r="AJ548" s="56" t="s">
        <v>79</v>
      </c>
      <c r="AK548" s="56" t="s">
        <v>109</v>
      </c>
      <c r="AL548" s="56" t="s">
        <v>110</v>
      </c>
      <c r="AM548"/>
      <c r="AN548" s="56" t="s">
        <v>75</v>
      </c>
      <c r="AO548" s="56" t="s">
        <v>3</v>
      </c>
      <c r="AP548" s="60">
        <v>24.83</v>
      </c>
      <c r="AQ548" s="60">
        <v>0</v>
      </c>
      <c r="AR548" s="58">
        <v>1</v>
      </c>
      <c r="AS548" s="58">
        <v>0</v>
      </c>
      <c r="AT548" s="60">
        <v>-10039.51</v>
      </c>
      <c r="AU548" s="60">
        <v>7665.89</v>
      </c>
      <c r="AV548" s="60">
        <v>24.83</v>
      </c>
      <c r="AW548" s="60">
        <v>17922.060000000001</v>
      </c>
      <c r="AX548" s="60">
        <v>7882.55</v>
      </c>
      <c r="AY548" s="60">
        <v>25587.95</v>
      </c>
      <c r="AZ548" s="60">
        <v>0</v>
      </c>
      <c r="BA548" s="60">
        <v>0</v>
      </c>
      <c r="BB548" s="60">
        <v>0</v>
      </c>
      <c r="BC548" s="60">
        <v>0</v>
      </c>
      <c r="BD548" s="60">
        <v>0</v>
      </c>
      <c r="BE548" s="60">
        <v>0</v>
      </c>
      <c r="BF548" s="60">
        <v>0</v>
      </c>
      <c r="BG548" s="60">
        <v>0</v>
      </c>
      <c r="BH548" s="60">
        <v>0</v>
      </c>
      <c r="BI548" s="60">
        <v>51392.56</v>
      </c>
      <c r="BJ548" s="61">
        <v>170</v>
      </c>
      <c r="BK548" s="2" t="s">
        <v>2979</v>
      </c>
    </row>
    <row r="549" spans="1:63" s="1" customFormat="1" ht="15" x14ac:dyDescent="0.25">
      <c r="A549" s="56" t="s">
        <v>127</v>
      </c>
      <c r="B549" s="56" t="s">
        <v>104</v>
      </c>
      <c r="C549" s="56" t="s">
        <v>128</v>
      </c>
      <c r="D549"/>
      <c r="E549"/>
      <c r="F549"/>
      <c r="G549" s="56" t="s">
        <v>129</v>
      </c>
      <c r="H549" s="56" t="s">
        <v>130</v>
      </c>
      <c r="I549" s="56" t="s">
        <v>1015</v>
      </c>
      <c r="J549"/>
      <c r="K549" s="56" t="s">
        <v>70</v>
      </c>
      <c r="L549" s="56" t="s">
        <v>131</v>
      </c>
      <c r="M549"/>
      <c r="N549"/>
      <c r="O549" s="56" t="s">
        <v>1016</v>
      </c>
      <c r="P549"/>
      <c r="Q549" s="56" t="s">
        <v>1018</v>
      </c>
      <c r="R549"/>
      <c r="S549"/>
      <c r="T549" s="56" t="s">
        <v>2998</v>
      </c>
      <c r="U549" s="56" t="s">
        <v>2998</v>
      </c>
      <c r="V549" s="56" t="s">
        <v>2999</v>
      </c>
      <c r="W549" s="58">
        <v>28583</v>
      </c>
      <c r="X549" s="59" t="s">
        <v>3000</v>
      </c>
      <c r="Y549" s="56" t="s">
        <v>1028</v>
      </c>
      <c r="Z549" s="56" t="s">
        <v>1029</v>
      </c>
      <c r="AA549" s="56" t="s">
        <v>94</v>
      </c>
      <c r="AB549" s="56" t="s">
        <v>1030</v>
      </c>
      <c r="AC549" s="56" t="s">
        <v>95</v>
      </c>
      <c r="AD549"/>
      <c r="AE549" s="56" t="s">
        <v>1031</v>
      </c>
      <c r="AF549" s="56" t="s">
        <v>1032</v>
      </c>
      <c r="AG549" s="56" t="s">
        <v>115</v>
      </c>
      <c r="AH549" s="56" t="s">
        <v>1033</v>
      </c>
      <c r="AI549" s="56" t="s">
        <v>74</v>
      </c>
      <c r="AJ549" s="56" t="s">
        <v>97</v>
      </c>
      <c r="AK549" s="56" t="s">
        <v>109</v>
      </c>
      <c r="AL549" s="56" t="s">
        <v>110</v>
      </c>
      <c r="AM549"/>
      <c r="AN549" s="56" t="s">
        <v>75</v>
      </c>
      <c r="AO549" s="56" t="s">
        <v>3</v>
      </c>
      <c r="AP549" s="60">
        <v>62.99</v>
      </c>
      <c r="AQ549" s="60">
        <v>0</v>
      </c>
      <c r="AR549" s="58">
        <v>1</v>
      </c>
      <c r="AS549" s="58">
        <v>0</v>
      </c>
      <c r="AT549" s="60">
        <v>-10039.51</v>
      </c>
      <c r="AU549" s="60">
        <v>7665.89</v>
      </c>
      <c r="AV549" s="60">
        <v>62.99</v>
      </c>
      <c r="AW549" s="60">
        <v>17922.060000000001</v>
      </c>
      <c r="AX549" s="60">
        <v>7882.55</v>
      </c>
      <c r="AY549" s="60">
        <v>25587.95</v>
      </c>
      <c r="AZ549" s="60">
        <v>0</v>
      </c>
      <c r="BA549" s="60">
        <v>0</v>
      </c>
      <c r="BB549" s="60">
        <v>0</v>
      </c>
      <c r="BC549" s="60">
        <v>0</v>
      </c>
      <c r="BD549" s="60">
        <v>0</v>
      </c>
      <c r="BE549" s="60">
        <v>0</v>
      </c>
      <c r="BF549" s="60">
        <v>0</v>
      </c>
      <c r="BG549" s="60">
        <v>0</v>
      </c>
      <c r="BH549" s="60">
        <v>0</v>
      </c>
      <c r="BI549" s="60">
        <v>51392.56</v>
      </c>
      <c r="BJ549" s="61">
        <v>170</v>
      </c>
      <c r="BK549" s="2" t="s">
        <v>2979</v>
      </c>
    </row>
    <row r="550" spans="1:63" s="1" customFormat="1" ht="15" x14ac:dyDescent="0.25">
      <c r="A550" s="56" t="s">
        <v>127</v>
      </c>
      <c r="B550" s="56" t="s">
        <v>104</v>
      </c>
      <c r="C550" s="56" t="s">
        <v>128</v>
      </c>
      <c r="D550"/>
      <c r="E550"/>
      <c r="F550"/>
      <c r="G550" s="56" t="s">
        <v>129</v>
      </c>
      <c r="H550" s="56" t="s">
        <v>130</v>
      </c>
      <c r="I550" s="56" t="s">
        <v>1015</v>
      </c>
      <c r="J550"/>
      <c r="K550" s="56" t="s">
        <v>70</v>
      </c>
      <c r="L550" s="56" t="s">
        <v>131</v>
      </c>
      <c r="M550"/>
      <c r="N550"/>
      <c r="O550" s="56" t="s">
        <v>1016</v>
      </c>
      <c r="P550"/>
      <c r="Q550" s="56" t="s">
        <v>1018</v>
      </c>
      <c r="R550"/>
      <c r="S550"/>
      <c r="T550" s="56" t="s">
        <v>2998</v>
      </c>
      <c r="U550" s="56" t="s">
        <v>2995</v>
      </c>
      <c r="V550" s="56" t="s">
        <v>3001</v>
      </c>
      <c r="W550" s="58">
        <v>28231</v>
      </c>
      <c r="X550" s="59" t="s">
        <v>3002</v>
      </c>
      <c r="Y550" s="56" t="s">
        <v>2290</v>
      </c>
      <c r="Z550" s="56" t="s">
        <v>2291</v>
      </c>
      <c r="AA550" s="56" t="s">
        <v>98</v>
      </c>
      <c r="AB550" s="56" t="s">
        <v>99</v>
      </c>
      <c r="AC550" s="56" t="s">
        <v>100</v>
      </c>
      <c r="AD550"/>
      <c r="AE550" s="56" t="s">
        <v>805</v>
      </c>
      <c r="AF550" s="56" t="s">
        <v>72</v>
      </c>
      <c r="AG550" s="56" t="s">
        <v>73</v>
      </c>
      <c r="AH550" s="56" t="s">
        <v>806</v>
      </c>
      <c r="AI550" s="56" t="s">
        <v>74</v>
      </c>
      <c r="AJ550" s="56" t="s">
        <v>98</v>
      </c>
      <c r="AK550" s="56" t="s">
        <v>2292</v>
      </c>
      <c r="AL550" s="56" t="s">
        <v>2293</v>
      </c>
      <c r="AM550"/>
      <c r="AN550" s="56" t="s">
        <v>75</v>
      </c>
      <c r="AO550" s="56" t="s">
        <v>3</v>
      </c>
      <c r="AP550" s="60">
        <v>875.88</v>
      </c>
      <c r="AQ550" s="60">
        <v>0</v>
      </c>
      <c r="AR550" s="58">
        <v>1</v>
      </c>
      <c r="AS550" s="58">
        <v>0</v>
      </c>
      <c r="AT550" s="60">
        <v>-10039.51</v>
      </c>
      <c r="AU550" s="60">
        <v>7665.89</v>
      </c>
      <c r="AV550" s="60">
        <v>875.88</v>
      </c>
      <c r="AW550" s="60">
        <v>17922.060000000001</v>
      </c>
      <c r="AX550" s="60">
        <v>7882.55</v>
      </c>
      <c r="AY550" s="60">
        <v>25587.95</v>
      </c>
      <c r="AZ550" s="60">
        <v>0</v>
      </c>
      <c r="BA550" s="60">
        <v>0</v>
      </c>
      <c r="BB550" s="60">
        <v>0</v>
      </c>
      <c r="BC550" s="60">
        <v>0</v>
      </c>
      <c r="BD550" s="60">
        <v>0</v>
      </c>
      <c r="BE550" s="60">
        <v>0</v>
      </c>
      <c r="BF550" s="60">
        <v>0</v>
      </c>
      <c r="BG550" s="60">
        <v>0</v>
      </c>
      <c r="BH550" s="60">
        <v>0</v>
      </c>
      <c r="BI550" s="60">
        <v>51392.56</v>
      </c>
      <c r="BJ550" s="61">
        <v>170</v>
      </c>
      <c r="BK550" s="2" t="s">
        <v>2979</v>
      </c>
    </row>
    <row r="551" spans="1:63" s="1" customFormat="1" ht="15" x14ac:dyDescent="0.25">
      <c r="A551" s="56" t="s">
        <v>127</v>
      </c>
      <c r="B551" s="56" t="s">
        <v>104</v>
      </c>
      <c r="C551" s="56" t="s">
        <v>128</v>
      </c>
      <c r="D551"/>
      <c r="E551"/>
      <c r="F551"/>
      <c r="G551" s="56" t="s">
        <v>129</v>
      </c>
      <c r="H551" s="56" t="s">
        <v>130</v>
      </c>
      <c r="I551" s="56" t="s">
        <v>1015</v>
      </c>
      <c r="J551"/>
      <c r="K551" s="56" t="s">
        <v>70</v>
      </c>
      <c r="L551" s="56" t="s">
        <v>131</v>
      </c>
      <c r="M551"/>
      <c r="N551"/>
      <c r="O551" s="56" t="s">
        <v>1016</v>
      </c>
      <c r="P551"/>
      <c r="Q551" s="56" t="s">
        <v>1018</v>
      </c>
      <c r="R551"/>
      <c r="S551"/>
      <c r="T551" s="56" t="s">
        <v>3003</v>
      </c>
      <c r="U551" s="56" t="s">
        <v>3004</v>
      </c>
      <c r="V551" s="56" t="s">
        <v>3005</v>
      </c>
      <c r="W551" s="58">
        <v>47053</v>
      </c>
      <c r="X551" s="59" t="s">
        <v>3006</v>
      </c>
      <c r="Y551" s="56" t="s">
        <v>765</v>
      </c>
      <c r="Z551" s="56" t="s">
        <v>802</v>
      </c>
      <c r="AA551" s="56" t="s">
        <v>98</v>
      </c>
      <c r="AB551" s="56" t="s">
        <v>99</v>
      </c>
      <c r="AC551" s="56" t="s">
        <v>100</v>
      </c>
      <c r="AD551"/>
      <c r="AE551" s="56" t="s">
        <v>803</v>
      </c>
      <c r="AF551" s="56" t="s">
        <v>762</v>
      </c>
      <c r="AG551" s="56" t="s">
        <v>763</v>
      </c>
      <c r="AH551" s="56" t="s">
        <v>764</v>
      </c>
      <c r="AI551" s="56" t="s">
        <v>74</v>
      </c>
      <c r="AJ551" s="56" t="s">
        <v>98</v>
      </c>
      <c r="AK551" s="56" t="s">
        <v>765</v>
      </c>
      <c r="AL551" s="56" t="s">
        <v>765</v>
      </c>
      <c r="AM551"/>
      <c r="AN551" s="56" t="s">
        <v>75</v>
      </c>
      <c r="AO551" s="56" t="s">
        <v>3</v>
      </c>
      <c r="AP551" s="60">
        <v>76.900000000000006</v>
      </c>
      <c r="AQ551" s="60">
        <v>0</v>
      </c>
      <c r="AR551" s="58">
        <v>1</v>
      </c>
      <c r="AS551" s="58">
        <v>0</v>
      </c>
      <c r="AT551" s="60">
        <v>-10039.51</v>
      </c>
      <c r="AU551" s="60">
        <v>7665.89</v>
      </c>
      <c r="AV551" s="60">
        <v>76.900000000000006</v>
      </c>
      <c r="AW551" s="60">
        <v>17922.060000000001</v>
      </c>
      <c r="AX551" s="60">
        <v>7882.55</v>
      </c>
      <c r="AY551" s="60">
        <v>25587.95</v>
      </c>
      <c r="AZ551" s="60">
        <v>0</v>
      </c>
      <c r="BA551" s="60">
        <v>0</v>
      </c>
      <c r="BB551" s="60">
        <v>0</v>
      </c>
      <c r="BC551" s="60">
        <v>0</v>
      </c>
      <c r="BD551" s="60">
        <v>0</v>
      </c>
      <c r="BE551" s="60">
        <v>0</v>
      </c>
      <c r="BF551" s="60">
        <v>0</v>
      </c>
      <c r="BG551" s="60">
        <v>0</v>
      </c>
      <c r="BH551" s="60">
        <v>0</v>
      </c>
      <c r="BI551" s="60">
        <v>51392.56</v>
      </c>
      <c r="BJ551" s="61">
        <v>170</v>
      </c>
      <c r="BK551" s="2" t="s">
        <v>2979</v>
      </c>
    </row>
    <row r="552" spans="1:63" s="1" customFormat="1" ht="15" x14ac:dyDescent="0.25">
      <c r="A552" s="56" t="s">
        <v>127</v>
      </c>
      <c r="B552" s="56" t="s">
        <v>104</v>
      </c>
      <c r="C552" s="56" t="s">
        <v>128</v>
      </c>
      <c r="D552"/>
      <c r="E552"/>
      <c r="F552"/>
      <c r="G552" s="56" t="s">
        <v>129</v>
      </c>
      <c r="H552" s="56" t="s">
        <v>130</v>
      </c>
      <c r="I552" s="56" t="s">
        <v>1015</v>
      </c>
      <c r="J552"/>
      <c r="K552" s="56" t="s">
        <v>70</v>
      </c>
      <c r="L552" s="56" t="s">
        <v>131</v>
      </c>
      <c r="M552"/>
      <c r="N552"/>
      <c r="O552" s="56" t="s">
        <v>1016</v>
      </c>
      <c r="P552"/>
      <c r="Q552" s="56" t="s">
        <v>1018</v>
      </c>
      <c r="R552"/>
      <c r="S552"/>
      <c r="T552" s="56" t="s">
        <v>3007</v>
      </c>
      <c r="U552" s="56" t="s">
        <v>3003</v>
      </c>
      <c r="V552" s="56" t="s">
        <v>3008</v>
      </c>
      <c r="W552" s="58">
        <v>45979</v>
      </c>
      <c r="X552" s="59" t="s">
        <v>3009</v>
      </c>
      <c r="Y552" s="56" t="s">
        <v>149</v>
      </c>
      <c r="Z552" s="56" t="s">
        <v>150</v>
      </c>
      <c r="AA552" s="56" t="s">
        <v>151</v>
      </c>
      <c r="AB552" s="56" t="s">
        <v>152</v>
      </c>
      <c r="AC552" s="56" t="s">
        <v>153</v>
      </c>
      <c r="AD552"/>
      <c r="AE552" s="56" t="s">
        <v>154</v>
      </c>
      <c r="AF552" s="56" t="s">
        <v>155</v>
      </c>
      <c r="AG552" s="56" t="s">
        <v>156</v>
      </c>
      <c r="AH552" s="56" t="s">
        <v>157</v>
      </c>
      <c r="AI552" s="56" t="s">
        <v>74</v>
      </c>
      <c r="AJ552" s="56" t="s">
        <v>158</v>
      </c>
      <c r="AK552" s="56" t="s">
        <v>159</v>
      </c>
      <c r="AL552" s="56" t="s">
        <v>159</v>
      </c>
      <c r="AM552"/>
      <c r="AN552" s="56" t="s">
        <v>75</v>
      </c>
      <c r="AO552" s="56" t="s">
        <v>3</v>
      </c>
      <c r="AP552" s="60">
        <v>86.3</v>
      </c>
      <c r="AQ552" s="60">
        <v>0</v>
      </c>
      <c r="AR552" s="58">
        <v>1</v>
      </c>
      <c r="AS552" s="58">
        <v>0</v>
      </c>
      <c r="AT552" s="60">
        <v>-10039.51</v>
      </c>
      <c r="AU552" s="60">
        <v>7665.89</v>
      </c>
      <c r="AV552" s="60">
        <v>86.3</v>
      </c>
      <c r="AW552" s="60">
        <v>17922.060000000001</v>
      </c>
      <c r="AX552" s="60">
        <v>7882.55</v>
      </c>
      <c r="AY552" s="60">
        <v>25587.95</v>
      </c>
      <c r="AZ552" s="60">
        <v>0</v>
      </c>
      <c r="BA552" s="60">
        <v>0</v>
      </c>
      <c r="BB552" s="60">
        <v>0</v>
      </c>
      <c r="BC552" s="60">
        <v>0</v>
      </c>
      <c r="BD552" s="60">
        <v>0</v>
      </c>
      <c r="BE552" s="60">
        <v>0</v>
      </c>
      <c r="BF552" s="60">
        <v>0</v>
      </c>
      <c r="BG552" s="60">
        <v>0</v>
      </c>
      <c r="BH552" s="60">
        <v>0</v>
      </c>
      <c r="BI552" s="60">
        <v>51392.56</v>
      </c>
      <c r="BJ552" s="61">
        <v>170</v>
      </c>
      <c r="BK552" s="2" t="s">
        <v>2979</v>
      </c>
    </row>
    <row r="553" spans="1:63" s="1" customFormat="1" ht="15" x14ac:dyDescent="0.25">
      <c r="A553" s="56" t="s">
        <v>127</v>
      </c>
      <c r="B553" s="56" t="s">
        <v>104</v>
      </c>
      <c r="C553" s="56" t="s">
        <v>128</v>
      </c>
      <c r="D553"/>
      <c r="E553"/>
      <c r="F553"/>
      <c r="G553" s="56" t="s">
        <v>129</v>
      </c>
      <c r="H553" s="56" t="s">
        <v>130</v>
      </c>
      <c r="I553" s="56" t="s">
        <v>1015</v>
      </c>
      <c r="J553"/>
      <c r="K553" s="56" t="s">
        <v>70</v>
      </c>
      <c r="L553" s="56" t="s">
        <v>131</v>
      </c>
      <c r="M553"/>
      <c r="N553"/>
      <c r="O553" s="56" t="s">
        <v>1016</v>
      </c>
      <c r="P553"/>
      <c r="Q553" s="56" t="s">
        <v>1018</v>
      </c>
      <c r="R553"/>
      <c r="S553"/>
      <c r="T553" s="56" t="s">
        <v>3010</v>
      </c>
      <c r="U553" s="56" t="s">
        <v>3007</v>
      </c>
      <c r="V553" s="56" t="s">
        <v>162</v>
      </c>
      <c r="W553" s="58">
        <v>43834</v>
      </c>
      <c r="X553" s="59" t="s">
        <v>3011</v>
      </c>
      <c r="Y553" s="56" t="s">
        <v>163</v>
      </c>
      <c r="Z553" s="56" t="s">
        <v>164</v>
      </c>
      <c r="AA553" s="56" t="s">
        <v>119</v>
      </c>
      <c r="AB553" s="56" t="s">
        <v>165</v>
      </c>
      <c r="AC553" s="56" t="s">
        <v>166</v>
      </c>
      <c r="AD553"/>
      <c r="AE553" s="56" t="s">
        <v>167</v>
      </c>
      <c r="AF553" s="56" t="s">
        <v>114</v>
      </c>
      <c r="AG553" s="56" t="s">
        <v>115</v>
      </c>
      <c r="AH553" s="56" t="s">
        <v>168</v>
      </c>
      <c r="AI553" s="56" t="s">
        <v>74</v>
      </c>
      <c r="AJ553" s="56" t="s">
        <v>79</v>
      </c>
      <c r="AK553" s="56" t="s">
        <v>169</v>
      </c>
      <c r="AL553" s="56" t="s">
        <v>169</v>
      </c>
      <c r="AM553"/>
      <c r="AN553" s="56" t="s">
        <v>75</v>
      </c>
      <c r="AO553" s="56" t="s">
        <v>3</v>
      </c>
      <c r="AP553" s="60">
        <v>18.07</v>
      </c>
      <c r="AQ553" s="60">
        <v>0</v>
      </c>
      <c r="AR553" s="58">
        <v>1</v>
      </c>
      <c r="AS553" s="58">
        <v>0</v>
      </c>
      <c r="AT553" s="60">
        <v>-10039.51</v>
      </c>
      <c r="AU553" s="60">
        <v>7665.89</v>
      </c>
      <c r="AV553" s="60">
        <v>18.07</v>
      </c>
      <c r="AW553" s="60">
        <v>17922.060000000001</v>
      </c>
      <c r="AX553" s="60">
        <v>7882.55</v>
      </c>
      <c r="AY553" s="60">
        <v>25587.95</v>
      </c>
      <c r="AZ553" s="60">
        <v>0</v>
      </c>
      <c r="BA553" s="60">
        <v>0</v>
      </c>
      <c r="BB553" s="60">
        <v>0</v>
      </c>
      <c r="BC553" s="60">
        <v>0</v>
      </c>
      <c r="BD553" s="60">
        <v>0</v>
      </c>
      <c r="BE553" s="60">
        <v>0</v>
      </c>
      <c r="BF553" s="60">
        <v>0</v>
      </c>
      <c r="BG553" s="60">
        <v>0</v>
      </c>
      <c r="BH553" s="60">
        <v>0</v>
      </c>
      <c r="BI553" s="60">
        <v>51392.56</v>
      </c>
      <c r="BJ553" s="61">
        <v>170</v>
      </c>
      <c r="BK553" s="2" t="s">
        <v>2979</v>
      </c>
    </row>
    <row r="554" spans="1:63" s="1" customFormat="1" ht="15" x14ac:dyDescent="0.25">
      <c r="A554" s="56" t="s">
        <v>127</v>
      </c>
      <c r="B554" s="56" t="s">
        <v>104</v>
      </c>
      <c r="C554" s="56" t="s">
        <v>128</v>
      </c>
      <c r="D554"/>
      <c r="E554"/>
      <c r="F554"/>
      <c r="G554" s="56" t="s">
        <v>129</v>
      </c>
      <c r="H554" s="56" t="s">
        <v>130</v>
      </c>
      <c r="I554" s="56" t="s">
        <v>1015</v>
      </c>
      <c r="J554"/>
      <c r="K554" s="56" t="s">
        <v>70</v>
      </c>
      <c r="L554" s="56" t="s">
        <v>131</v>
      </c>
      <c r="M554"/>
      <c r="N554"/>
      <c r="O554" s="56" t="s">
        <v>1016</v>
      </c>
      <c r="P554"/>
      <c r="Q554" s="56" t="s">
        <v>1018</v>
      </c>
      <c r="R554"/>
      <c r="S554"/>
      <c r="T554" s="56" t="s">
        <v>3012</v>
      </c>
      <c r="U554" s="56" t="s">
        <v>3010</v>
      </c>
      <c r="V554" s="56" t="s">
        <v>3013</v>
      </c>
      <c r="W554" s="58">
        <v>37505</v>
      </c>
      <c r="X554" s="59" t="s">
        <v>3014</v>
      </c>
      <c r="Y554" s="56" t="s">
        <v>1945</v>
      </c>
      <c r="Z554" s="56" t="s">
        <v>1946</v>
      </c>
      <c r="AA554" s="56" t="s">
        <v>105</v>
      </c>
      <c r="AB554" s="56" t="s">
        <v>106</v>
      </c>
      <c r="AC554" s="56" t="s">
        <v>107</v>
      </c>
      <c r="AD554"/>
      <c r="AE554" s="56" t="s">
        <v>1947</v>
      </c>
      <c r="AF554" s="56" t="s">
        <v>114</v>
      </c>
      <c r="AG554" s="56" t="s">
        <v>115</v>
      </c>
      <c r="AH554" s="56" t="s">
        <v>1948</v>
      </c>
      <c r="AI554" s="56" t="s">
        <v>74</v>
      </c>
      <c r="AJ554" s="56" t="s">
        <v>108</v>
      </c>
      <c r="AK554" s="56" t="s">
        <v>1949</v>
      </c>
      <c r="AL554" s="56" t="s">
        <v>1949</v>
      </c>
      <c r="AM554"/>
      <c r="AN554" s="56" t="s">
        <v>75</v>
      </c>
      <c r="AO554" s="56" t="s">
        <v>3</v>
      </c>
      <c r="AP554" s="60">
        <v>286.27</v>
      </c>
      <c r="AQ554" s="60">
        <v>0</v>
      </c>
      <c r="AR554" s="58">
        <v>1</v>
      </c>
      <c r="AS554" s="58">
        <v>0</v>
      </c>
      <c r="AT554" s="60">
        <v>-10039.51</v>
      </c>
      <c r="AU554" s="60">
        <v>7665.89</v>
      </c>
      <c r="AV554" s="60">
        <v>286.27</v>
      </c>
      <c r="AW554" s="60">
        <v>17922.060000000001</v>
      </c>
      <c r="AX554" s="60">
        <v>7882.55</v>
      </c>
      <c r="AY554" s="60">
        <v>25587.95</v>
      </c>
      <c r="AZ554" s="60">
        <v>0</v>
      </c>
      <c r="BA554" s="60">
        <v>0</v>
      </c>
      <c r="BB554" s="60">
        <v>0</v>
      </c>
      <c r="BC554" s="60">
        <v>0</v>
      </c>
      <c r="BD554" s="60">
        <v>0</v>
      </c>
      <c r="BE554" s="60">
        <v>0</v>
      </c>
      <c r="BF554" s="60">
        <v>0</v>
      </c>
      <c r="BG554" s="60">
        <v>0</v>
      </c>
      <c r="BH554" s="60">
        <v>0</v>
      </c>
      <c r="BI554" s="60">
        <v>51392.56</v>
      </c>
      <c r="BJ554" s="61">
        <v>170</v>
      </c>
      <c r="BK554" s="2" t="s">
        <v>2979</v>
      </c>
    </row>
    <row r="555" spans="1:63" s="1" customFormat="1" ht="23.25" x14ac:dyDescent="0.25">
      <c r="A555" s="56" t="s">
        <v>127</v>
      </c>
      <c r="B555" s="56" t="s">
        <v>104</v>
      </c>
      <c r="C555" s="56" t="s">
        <v>128</v>
      </c>
      <c r="D555"/>
      <c r="E555"/>
      <c r="F555"/>
      <c r="G555" s="56" t="s">
        <v>129</v>
      </c>
      <c r="H555" s="56" t="s">
        <v>130</v>
      </c>
      <c r="I555" s="56" t="s">
        <v>1015</v>
      </c>
      <c r="J555"/>
      <c r="K555" s="56" t="s">
        <v>70</v>
      </c>
      <c r="L555" s="56" t="s">
        <v>131</v>
      </c>
      <c r="M555"/>
      <c r="N555"/>
      <c r="O555" s="56" t="s">
        <v>1016</v>
      </c>
      <c r="P555"/>
      <c r="Q555" s="56" t="s">
        <v>1018</v>
      </c>
      <c r="R555"/>
      <c r="S555"/>
      <c r="T555" s="56" t="s">
        <v>3015</v>
      </c>
      <c r="U555" s="56" t="s">
        <v>3012</v>
      </c>
      <c r="V555" s="56" t="s">
        <v>112</v>
      </c>
      <c r="W555" s="58">
        <v>22746</v>
      </c>
      <c r="X555" s="59" t="s">
        <v>3016</v>
      </c>
      <c r="Y555" s="56" t="s">
        <v>140</v>
      </c>
      <c r="Z555" s="56" t="s">
        <v>141</v>
      </c>
      <c r="AA555" s="56" t="s">
        <v>142</v>
      </c>
      <c r="AB555" s="56" t="s">
        <v>143</v>
      </c>
      <c r="AC555" s="56" t="s">
        <v>144</v>
      </c>
      <c r="AD555"/>
      <c r="AE555" s="56" t="s">
        <v>1022</v>
      </c>
      <c r="AF555" s="56" t="s">
        <v>114</v>
      </c>
      <c r="AG555" s="56" t="s">
        <v>115</v>
      </c>
      <c r="AH555" s="56" t="s">
        <v>146</v>
      </c>
      <c r="AI555" s="56" t="s">
        <v>74</v>
      </c>
      <c r="AJ555" s="56" t="s">
        <v>147</v>
      </c>
      <c r="AK555" s="56" t="s">
        <v>148</v>
      </c>
      <c r="AL555" s="56" t="s">
        <v>148</v>
      </c>
      <c r="AM555"/>
      <c r="AN555" s="56" t="s">
        <v>75</v>
      </c>
      <c r="AO555" s="56" t="s">
        <v>3</v>
      </c>
      <c r="AP555" s="60">
        <v>2.3199999999999998</v>
      </c>
      <c r="AQ555" s="60">
        <v>0</v>
      </c>
      <c r="AR555" s="58">
        <v>1</v>
      </c>
      <c r="AS555" s="58">
        <v>0</v>
      </c>
      <c r="AT555" s="60">
        <v>-10039.51</v>
      </c>
      <c r="AU555" s="60">
        <v>7665.89</v>
      </c>
      <c r="AV555" s="60">
        <v>2.3199999999999998</v>
      </c>
      <c r="AW555" s="60">
        <v>17922.060000000001</v>
      </c>
      <c r="AX555" s="60">
        <v>7882.55</v>
      </c>
      <c r="AY555" s="60">
        <v>25587.95</v>
      </c>
      <c r="AZ555" s="60">
        <v>0</v>
      </c>
      <c r="BA555" s="60">
        <v>0</v>
      </c>
      <c r="BB555" s="60">
        <v>0</v>
      </c>
      <c r="BC555" s="60">
        <v>0</v>
      </c>
      <c r="BD555" s="60">
        <v>0</v>
      </c>
      <c r="BE555" s="60">
        <v>0</v>
      </c>
      <c r="BF555" s="60">
        <v>0</v>
      </c>
      <c r="BG555" s="60">
        <v>0</v>
      </c>
      <c r="BH555" s="60">
        <v>0</v>
      </c>
      <c r="BI555" s="60">
        <v>51392.56</v>
      </c>
      <c r="BJ555" s="61">
        <v>170</v>
      </c>
      <c r="BK555" s="2" t="s">
        <v>2979</v>
      </c>
    </row>
    <row r="556" spans="1:63" s="1" customFormat="1" ht="23.25" x14ac:dyDescent="0.25">
      <c r="A556" s="56" t="s">
        <v>127</v>
      </c>
      <c r="B556" s="56" t="s">
        <v>104</v>
      </c>
      <c r="C556" s="56" t="s">
        <v>128</v>
      </c>
      <c r="D556"/>
      <c r="E556"/>
      <c r="F556"/>
      <c r="G556" s="56" t="s">
        <v>129</v>
      </c>
      <c r="H556" s="56" t="s">
        <v>130</v>
      </c>
      <c r="I556" s="56" t="s">
        <v>1015</v>
      </c>
      <c r="J556"/>
      <c r="K556" s="56" t="s">
        <v>70</v>
      </c>
      <c r="L556" s="56" t="s">
        <v>131</v>
      </c>
      <c r="M556"/>
      <c r="N556"/>
      <c r="O556" s="56" t="s">
        <v>1016</v>
      </c>
      <c r="P556"/>
      <c r="Q556" s="56" t="s">
        <v>1018</v>
      </c>
      <c r="R556"/>
      <c r="S556"/>
      <c r="T556" s="56" t="s">
        <v>3015</v>
      </c>
      <c r="U556" s="56" t="s">
        <v>3012</v>
      </c>
      <c r="V556" s="56" t="s">
        <v>112</v>
      </c>
      <c r="W556" s="58">
        <v>22748</v>
      </c>
      <c r="X556" s="59" t="s">
        <v>3016</v>
      </c>
      <c r="Y556" s="56" t="s">
        <v>140</v>
      </c>
      <c r="Z556" s="56" t="s">
        <v>141</v>
      </c>
      <c r="AA556" s="56" t="s">
        <v>142</v>
      </c>
      <c r="AB556" s="56" t="s">
        <v>143</v>
      </c>
      <c r="AC556" s="56" t="s">
        <v>144</v>
      </c>
      <c r="AD556"/>
      <c r="AE556" s="56" t="s">
        <v>1022</v>
      </c>
      <c r="AF556" s="56" t="s">
        <v>114</v>
      </c>
      <c r="AG556" s="56" t="s">
        <v>115</v>
      </c>
      <c r="AH556" s="56" t="s">
        <v>146</v>
      </c>
      <c r="AI556" s="56" t="s">
        <v>74</v>
      </c>
      <c r="AJ556" s="56" t="s">
        <v>147</v>
      </c>
      <c r="AK556" s="56" t="s">
        <v>148</v>
      </c>
      <c r="AL556" s="56" t="s">
        <v>148</v>
      </c>
      <c r="AM556"/>
      <c r="AN556" s="56" t="s">
        <v>75</v>
      </c>
      <c r="AO556" s="56" t="s">
        <v>3</v>
      </c>
      <c r="AP556" s="60">
        <v>2.2200000000000002</v>
      </c>
      <c r="AQ556" s="60">
        <v>0</v>
      </c>
      <c r="AR556" s="58">
        <v>1</v>
      </c>
      <c r="AS556" s="58">
        <v>0</v>
      </c>
      <c r="AT556" s="60">
        <v>-10039.51</v>
      </c>
      <c r="AU556" s="60">
        <v>7665.89</v>
      </c>
      <c r="AV556" s="60">
        <v>2.2200000000000002</v>
      </c>
      <c r="AW556" s="60">
        <v>17922.060000000001</v>
      </c>
      <c r="AX556" s="60">
        <v>7882.55</v>
      </c>
      <c r="AY556" s="60">
        <v>25587.95</v>
      </c>
      <c r="AZ556" s="60">
        <v>0</v>
      </c>
      <c r="BA556" s="60">
        <v>0</v>
      </c>
      <c r="BB556" s="60">
        <v>0</v>
      </c>
      <c r="BC556" s="60">
        <v>0</v>
      </c>
      <c r="BD556" s="60">
        <v>0</v>
      </c>
      <c r="BE556" s="60">
        <v>0</v>
      </c>
      <c r="BF556" s="60">
        <v>0</v>
      </c>
      <c r="BG556" s="60">
        <v>0</v>
      </c>
      <c r="BH556" s="60">
        <v>0</v>
      </c>
      <c r="BI556" s="60">
        <v>51392.56</v>
      </c>
      <c r="BJ556" s="61">
        <v>170</v>
      </c>
      <c r="BK556" s="2" t="s">
        <v>2979</v>
      </c>
    </row>
    <row r="557" spans="1:63" s="1" customFormat="1" ht="15" x14ac:dyDescent="0.25">
      <c r="A557" s="56" t="s">
        <v>127</v>
      </c>
      <c r="B557" s="56" t="s">
        <v>104</v>
      </c>
      <c r="C557" s="56" t="s">
        <v>128</v>
      </c>
      <c r="D557"/>
      <c r="E557"/>
      <c r="F557"/>
      <c r="G557" s="56" t="s">
        <v>129</v>
      </c>
      <c r="H557" s="56" t="s">
        <v>130</v>
      </c>
      <c r="I557" s="56" t="s">
        <v>1015</v>
      </c>
      <c r="J557"/>
      <c r="K557" s="56" t="s">
        <v>70</v>
      </c>
      <c r="L557" s="56" t="s">
        <v>131</v>
      </c>
      <c r="M557"/>
      <c r="N557"/>
      <c r="O557" s="56" t="s">
        <v>1016</v>
      </c>
      <c r="P557"/>
      <c r="Q557" s="56" t="s">
        <v>1017</v>
      </c>
      <c r="R557"/>
      <c r="S557"/>
      <c r="T557" s="56" t="s">
        <v>3017</v>
      </c>
      <c r="U557" s="56" t="s">
        <v>3018</v>
      </c>
      <c r="V557" s="56" t="s">
        <v>3019</v>
      </c>
      <c r="W557" s="58">
        <v>40126</v>
      </c>
      <c r="X557" s="59" t="s">
        <v>3020</v>
      </c>
      <c r="Y557" s="56" t="s">
        <v>3021</v>
      </c>
      <c r="Z557" s="56" t="s">
        <v>3022</v>
      </c>
      <c r="AA557" s="56" t="s">
        <v>160</v>
      </c>
      <c r="AB557" s="56" t="s">
        <v>957</v>
      </c>
      <c r="AC557" s="56" t="s">
        <v>185</v>
      </c>
      <c r="AD557"/>
      <c r="AE557" s="56" t="s">
        <v>3023</v>
      </c>
      <c r="AF557" s="56" t="s">
        <v>3024</v>
      </c>
      <c r="AG557" s="56" t="s">
        <v>3025</v>
      </c>
      <c r="AH557" s="56" t="s">
        <v>3026</v>
      </c>
      <c r="AI557" s="56" t="s">
        <v>81</v>
      </c>
      <c r="AJ557" s="56" t="s">
        <v>821</v>
      </c>
      <c r="AK557" s="56" t="s">
        <v>109</v>
      </c>
      <c r="AL557" s="56" t="s">
        <v>110</v>
      </c>
      <c r="AM557"/>
      <c r="AN557" s="56" t="s">
        <v>75</v>
      </c>
      <c r="AO557" s="56" t="s">
        <v>2</v>
      </c>
      <c r="AP557" s="60">
        <v>57.77</v>
      </c>
      <c r="AQ557" s="60">
        <v>0</v>
      </c>
      <c r="AR557" s="58">
        <v>1</v>
      </c>
      <c r="AS557" s="58">
        <v>0</v>
      </c>
      <c r="AT557" s="60">
        <v>-10039.51</v>
      </c>
      <c r="AU557" s="60">
        <v>7665.89</v>
      </c>
      <c r="AV557" s="60">
        <v>42</v>
      </c>
      <c r="AW557" s="60">
        <v>17922.060000000001</v>
      </c>
      <c r="AX557" s="60">
        <v>7882.55</v>
      </c>
      <c r="AY557" s="60">
        <v>25587.95</v>
      </c>
      <c r="AZ557" s="60">
        <v>0</v>
      </c>
      <c r="BA557" s="60">
        <v>0</v>
      </c>
      <c r="BB557" s="60">
        <v>0</v>
      </c>
      <c r="BC557" s="60">
        <v>0</v>
      </c>
      <c r="BD557" s="60">
        <v>0</v>
      </c>
      <c r="BE557" s="60">
        <v>0</v>
      </c>
      <c r="BF557" s="60">
        <v>0</v>
      </c>
      <c r="BG557" s="60">
        <v>0</v>
      </c>
      <c r="BH557" s="60">
        <v>0</v>
      </c>
      <c r="BI557" s="60">
        <v>51392.56</v>
      </c>
      <c r="BJ557" s="61">
        <v>170</v>
      </c>
      <c r="BK557" s="2" t="s">
        <v>2979</v>
      </c>
    </row>
    <row r="558" spans="1:63" s="1" customFormat="1" ht="15" x14ac:dyDescent="0.25">
      <c r="A558" s="56" t="s">
        <v>127</v>
      </c>
      <c r="B558" s="56" t="s">
        <v>104</v>
      </c>
      <c r="C558" s="56" t="s">
        <v>128</v>
      </c>
      <c r="D558"/>
      <c r="E558"/>
      <c r="F558"/>
      <c r="G558" s="56" t="s">
        <v>129</v>
      </c>
      <c r="H558" s="56" t="s">
        <v>130</v>
      </c>
      <c r="I558" s="56" t="s">
        <v>1015</v>
      </c>
      <c r="J558"/>
      <c r="K558" s="56" t="s">
        <v>70</v>
      </c>
      <c r="L558" s="56" t="s">
        <v>131</v>
      </c>
      <c r="M558"/>
      <c r="N558"/>
      <c r="O558" s="56" t="s">
        <v>1016</v>
      </c>
      <c r="P558"/>
      <c r="Q558" s="56" t="s">
        <v>1018</v>
      </c>
      <c r="R558"/>
      <c r="S558"/>
      <c r="T558" s="56" t="s">
        <v>3017</v>
      </c>
      <c r="U558" s="56" t="s">
        <v>3027</v>
      </c>
      <c r="V558" s="56" t="s">
        <v>3028</v>
      </c>
      <c r="W558" s="58">
        <v>38903</v>
      </c>
      <c r="X558" s="59" t="s">
        <v>3029</v>
      </c>
      <c r="Y558" s="56" t="s">
        <v>837</v>
      </c>
      <c r="Z558" s="56" t="s">
        <v>838</v>
      </c>
      <c r="AA558" s="56" t="s">
        <v>76</v>
      </c>
      <c r="AB558" s="56" t="s">
        <v>77</v>
      </c>
      <c r="AC558" s="56" t="s">
        <v>78</v>
      </c>
      <c r="AD558"/>
      <c r="AE558" s="56" t="s">
        <v>171</v>
      </c>
      <c r="AF558" s="56" t="s">
        <v>96</v>
      </c>
      <c r="AG558" s="56" t="s">
        <v>73</v>
      </c>
      <c r="AH558" s="56" t="s">
        <v>172</v>
      </c>
      <c r="AI558" s="56" t="s">
        <v>74</v>
      </c>
      <c r="AJ558" s="56" t="s">
        <v>79</v>
      </c>
      <c r="AK558" s="56" t="s">
        <v>170</v>
      </c>
      <c r="AL558" s="56" t="s">
        <v>170</v>
      </c>
      <c r="AM558"/>
      <c r="AN558" s="56" t="s">
        <v>75</v>
      </c>
      <c r="AO558" s="56" t="s">
        <v>3</v>
      </c>
      <c r="AP558" s="60">
        <v>14.37</v>
      </c>
      <c r="AQ558" s="60">
        <v>0</v>
      </c>
      <c r="AR558" s="58">
        <v>1</v>
      </c>
      <c r="AS558" s="58">
        <v>0</v>
      </c>
      <c r="AT558" s="60">
        <v>-10039.51</v>
      </c>
      <c r="AU558" s="60">
        <v>7665.89</v>
      </c>
      <c r="AV558" s="60">
        <v>14.37</v>
      </c>
      <c r="AW558" s="60">
        <v>17922.060000000001</v>
      </c>
      <c r="AX558" s="60">
        <v>7882.55</v>
      </c>
      <c r="AY558" s="60">
        <v>25587.95</v>
      </c>
      <c r="AZ558" s="60">
        <v>0</v>
      </c>
      <c r="BA558" s="60">
        <v>0</v>
      </c>
      <c r="BB558" s="60">
        <v>0</v>
      </c>
      <c r="BC558" s="60">
        <v>0</v>
      </c>
      <c r="BD558" s="60">
        <v>0</v>
      </c>
      <c r="BE558" s="60">
        <v>0</v>
      </c>
      <c r="BF558" s="60">
        <v>0</v>
      </c>
      <c r="BG558" s="60">
        <v>0</v>
      </c>
      <c r="BH558" s="60">
        <v>0</v>
      </c>
      <c r="BI558" s="60">
        <v>51392.56</v>
      </c>
      <c r="BJ558" s="61">
        <v>170</v>
      </c>
      <c r="BK558" s="2" t="s">
        <v>2979</v>
      </c>
    </row>
    <row r="559" spans="1:63" s="1" customFormat="1" ht="15" x14ac:dyDescent="0.25">
      <c r="A559" s="56" t="s">
        <v>127</v>
      </c>
      <c r="B559" s="56" t="s">
        <v>104</v>
      </c>
      <c r="C559" s="56" t="s">
        <v>128</v>
      </c>
      <c r="D559"/>
      <c r="E559"/>
      <c r="F559"/>
      <c r="G559" s="56" t="s">
        <v>129</v>
      </c>
      <c r="H559" s="56" t="s">
        <v>130</v>
      </c>
      <c r="I559" s="56" t="s">
        <v>1015</v>
      </c>
      <c r="J559"/>
      <c r="K559" s="56" t="s">
        <v>70</v>
      </c>
      <c r="L559" s="56" t="s">
        <v>131</v>
      </c>
      <c r="M559"/>
      <c r="N559"/>
      <c r="O559" s="56" t="s">
        <v>1016</v>
      </c>
      <c r="P559"/>
      <c r="Q559" s="56" t="s">
        <v>1018</v>
      </c>
      <c r="R559"/>
      <c r="S559"/>
      <c r="T559" s="56" t="s">
        <v>3030</v>
      </c>
      <c r="U559" s="56" t="s">
        <v>3017</v>
      </c>
      <c r="V559" s="56" t="s">
        <v>3031</v>
      </c>
      <c r="W559" s="58">
        <v>47217</v>
      </c>
      <c r="X559" s="59" t="s">
        <v>3032</v>
      </c>
      <c r="Y559" s="56" t="s">
        <v>1640</v>
      </c>
      <c r="Z559" s="56" t="s">
        <v>1641</v>
      </c>
      <c r="AA559" s="56" t="s">
        <v>160</v>
      </c>
      <c r="AB559" s="56" t="s">
        <v>804</v>
      </c>
      <c r="AC559" s="56" t="s">
        <v>186</v>
      </c>
      <c r="AD559"/>
      <c r="AE559" s="56" t="s">
        <v>1642</v>
      </c>
      <c r="AF559" s="56" t="s">
        <v>1103</v>
      </c>
      <c r="AG559" s="56" t="s">
        <v>73</v>
      </c>
      <c r="AH559" s="56" t="s">
        <v>1643</v>
      </c>
      <c r="AI559" s="56" t="s">
        <v>74</v>
      </c>
      <c r="AJ559" s="56" t="s">
        <v>821</v>
      </c>
      <c r="AK559" s="56" t="s">
        <v>1644</v>
      </c>
      <c r="AL559" s="56" t="s">
        <v>1644</v>
      </c>
      <c r="AM559"/>
      <c r="AN559" s="56" t="s">
        <v>75</v>
      </c>
      <c r="AO559" s="56" t="s">
        <v>3</v>
      </c>
      <c r="AP559" s="60">
        <v>96</v>
      </c>
      <c r="AQ559" s="60">
        <v>0</v>
      </c>
      <c r="AR559" s="58">
        <v>1</v>
      </c>
      <c r="AS559" s="58">
        <v>0</v>
      </c>
      <c r="AT559" s="60">
        <v>-10039.51</v>
      </c>
      <c r="AU559" s="60">
        <v>7665.89</v>
      </c>
      <c r="AV559" s="60">
        <v>96</v>
      </c>
      <c r="AW559" s="60">
        <v>17922.060000000001</v>
      </c>
      <c r="AX559" s="60">
        <v>7882.55</v>
      </c>
      <c r="AY559" s="60">
        <v>25587.95</v>
      </c>
      <c r="AZ559" s="60">
        <v>0</v>
      </c>
      <c r="BA559" s="60">
        <v>0</v>
      </c>
      <c r="BB559" s="60">
        <v>0</v>
      </c>
      <c r="BC559" s="60">
        <v>0</v>
      </c>
      <c r="BD559" s="60">
        <v>0</v>
      </c>
      <c r="BE559" s="60">
        <v>0</v>
      </c>
      <c r="BF559" s="60">
        <v>0</v>
      </c>
      <c r="BG559" s="60">
        <v>0</v>
      </c>
      <c r="BH559" s="60">
        <v>0</v>
      </c>
      <c r="BI559" s="60">
        <v>51392.56</v>
      </c>
      <c r="BJ559" s="61">
        <v>170</v>
      </c>
      <c r="BK559" s="2" t="s">
        <v>2979</v>
      </c>
    </row>
    <row r="560" spans="1:63" s="1" customFormat="1" ht="15" x14ac:dyDescent="0.25">
      <c r="A560" s="56" t="s">
        <v>127</v>
      </c>
      <c r="B560" s="56" t="s">
        <v>104</v>
      </c>
      <c r="C560" s="56" t="s">
        <v>128</v>
      </c>
      <c r="D560"/>
      <c r="E560"/>
      <c r="F560"/>
      <c r="G560" s="56" t="s">
        <v>129</v>
      </c>
      <c r="H560" s="56" t="s">
        <v>130</v>
      </c>
      <c r="I560" s="56" t="s">
        <v>1015</v>
      </c>
      <c r="J560"/>
      <c r="K560" s="56" t="s">
        <v>70</v>
      </c>
      <c r="L560" s="56" t="s">
        <v>131</v>
      </c>
      <c r="M560"/>
      <c r="N560"/>
      <c r="O560" s="56" t="s">
        <v>1016</v>
      </c>
      <c r="P560"/>
      <c r="Q560" s="56" t="s">
        <v>1018</v>
      </c>
      <c r="R560"/>
      <c r="S560"/>
      <c r="T560" s="56" t="s">
        <v>3033</v>
      </c>
      <c r="U560" s="56" t="s">
        <v>3033</v>
      </c>
      <c r="V560" s="56" t="s">
        <v>3034</v>
      </c>
      <c r="W560" s="58">
        <v>32973</v>
      </c>
      <c r="X560" s="59" t="s">
        <v>3035</v>
      </c>
      <c r="Y560" s="56" t="s">
        <v>1354</v>
      </c>
      <c r="Z560" s="56" t="s">
        <v>1355</v>
      </c>
      <c r="AA560" s="56" t="s">
        <v>98</v>
      </c>
      <c r="AB560" s="56" t="s">
        <v>99</v>
      </c>
      <c r="AC560" s="56" t="s">
        <v>100</v>
      </c>
      <c r="AD560"/>
      <c r="AE560" s="56" t="s">
        <v>1356</v>
      </c>
      <c r="AF560" s="56" t="s">
        <v>1103</v>
      </c>
      <c r="AG560" s="56" t="s">
        <v>73</v>
      </c>
      <c r="AH560" s="56" t="s">
        <v>1357</v>
      </c>
      <c r="AI560" s="56" t="s">
        <v>74</v>
      </c>
      <c r="AJ560" s="56" t="s">
        <v>98</v>
      </c>
      <c r="AK560" s="56" t="s">
        <v>1358</v>
      </c>
      <c r="AL560" s="56" t="s">
        <v>1358</v>
      </c>
      <c r="AM560"/>
      <c r="AN560" s="56" t="s">
        <v>75</v>
      </c>
      <c r="AO560" s="56" t="s">
        <v>3</v>
      </c>
      <c r="AP560" s="60">
        <v>721.88</v>
      </c>
      <c r="AQ560" s="60">
        <v>0</v>
      </c>
      <c r="AR560" s="58">
        <v>1</v>
      </c>
      <c r="AS560" s="58">
        <v>0</v>
      </c>
      <c r="AT560" s="60">
        <v>-10039.51</v>
      </c>
      <c r="AU560" s="60">
        <v>7665.89</v>
      </c>
      <c r="AV560" s="60">
        <v>721.88</v>
      </c>
      <c r="AW560" s="60">
        <v>17922.060000000001</v>
      </c>
      <c r="AX560" s="60">
        <v>7882.55</v>
      </c>
      <c r="AY560" s="60">
        <v>25587.95</v>
      </c>
      <c r="AZ560" s="60">
        <v>0</v>
      </c>
      <c r="BA560" s="60">
        <v>0</v>
      </c>
      <c r="BB560" s="60">
        <v>0</v>
      </c>
      <c r="BC560" s="60">
        <v>0</v>
      </c>
      <c r="BD560" s="60">
        <v>0</v>
      </c>
      <c r="BE560" s="60">
        <v>0</v>
      </c>
      <c r="BF560" s="60">
        <v>0</v>
      </c>
      <c r="BG560" s="60">
        <v>0</v>
      </c>
      <c r="BH560" s="60">
        <v>0</v>
      </c>
      <c r="BI560" s="60">
        <v>51392.56</v>
      </c>
      <c r="BJ560" s="61">
        <v>170</v>
      </c>
      <c r="BK560" s="2" t="s">
        <v>2979</v>
      </c>
    </row>
    <row r="561" spans="1:63" s="1" customFormat="1" ht="15" x14ac:dyDescent="0.25">
      <c r="A561" s="56" t="s">
        <v>127</v>
      </c>
      <c r="B561" s="56" t="s">
        <v>104</v>
      </c>
      <c r="C561" s="56" t="s">
        <v>128</v>
      </c>
      <c r="D561"/>
      <c r="E561"/>
      <c r="F561"/>
      <c r="G561" s="56" t="s">
        <v>129</v>
      </c>
      <c r="H561" s="56" t="s">
        <v>130</v>
      </c>
      <c r="I561" s="56" t="s">
        <v>1015</v>
      </c>
      <c r="J561"/>
      <c r="K561" s="56" t="s">
        <v>70</v>
      </c>
      <c r="L561" s="56" t="s">
        <v>131</v>
      </c>
      <c r="M561"/>
      <c r="N561"/>
      <c r="O561" s="56" t="s">
        <v>1016</v>
      </c>
      <c r="P561"/>
      <c r="Q561" s="56" t="s">
        <v>1018</v>
      </c>
      <c r="R561"/>
      <c r="S561"/>
      <c r="T561" s="56" t="s">
        <v>3033</v>
      </c>
      <c r="U561" s="56" t="s">
        <v>3030</v>
      </c>
      <c r="V561" s="56" t="s">
        <v>789</v>
      </c>
      <c r="W561" s="58">
        <v>37084</v>
      </c>
      <c r="X561" s="59" t="s">
        <v>3036</v>
      </c>
      <c r="Y561" s="56" t="s">
        <v>790</v>
      </c>
      <c r="Z561" s="56" t="s">
        <v>791</v>
      </c>
      <c r="AA561" s="56" t="s">
        <v>119</v>
      </c>
      <c r="AB561" s="56" t="s">
        <v>173</v>
      </c>
      <c r="AC561" s="56" t="s">
        <v>174</v>
      </c>
      <c r="AD561"/>
      <c r="AE561" s="56" t="s">
        <v>792</v>
      </c>
      <c r="AF561" s="56" t="s">
        <v>114</v>
      </c>
      <c r="AG561" s="56" t="s">
        <v>115</v>
      </c>
      <c r="AH561" s="56" t="s">
        <v>793</v>
      </c>
      <c r="AI561" s="56" t="s">
        <v>74</v>
      </c>
      <c r="AJ561" s="56" t="s">
        <v>79</v>
      </c>
      <c r="AK561" s="56" t="s">
        <v>794</v>
      </c>
      <c r="AL561" s="56" t="s">
        <v>794</v>
      </c>
      <c r="AM561"/>
      <c r="AN561" s="56" t="s">
        <v>75</v>
      </c>
      <c r="AO561" s="56" t="s">
        <v>3</v>
      </c>
      <c r="AP561" s="60">
        <v>72.2</v>
      </c>
      <c r="AQ561" s="60">
        <v>0</v>
      </c>
      <c r="AR561" s="58">
        <v>1</v>
      </c>
      <c r="AS561" s="58">
        <v>0</v>
      </c>
      <c r="AT561" s="60">
        <v>-10039.51</v>
      </c>
      <c r="AU561" s="60">
        <v>7665.89</v>
      </c>
      <c r="AV561" s="60">
        <v>72.2</v>
      </c>
      <c r="AW561" s="60">
        <v>17922.060000000001</v>
      </c>
      <c r="AX561" s="60">
        <v>7882.55</v>
      </c>
      <c r="AY561" s="60">
        <v>25587.95</v>
      </c>
      <c r="AZ561" s="60">
        <v>0</v>
      </c>
      <c r="BA561" s="60">
        <v>0</v>
      </c>
      <c r="BB561" s="60">
        <v>0</v>
      </c>
      <c r="BC561" s="60">
        <v>0</v>
      </c>
      <c r="BD561" s="60">
        <v>0</v>
      </c>
      <c r="BE561" s="60">
        <v>0</v>
      </c>
      <c r="BF561" s="60">
        <v>0</v>
      </c>
      <c r="BG561" s="60">
        <v>0</v>
      </c>
      <c r="BH561" s="60">
        <v>0</v>
      </c>
      <c r="BI561" s="60">
        <v>51392.56</v>
      </c>
      <c r="BJ561" s="61">
        <v>170</v>
      </c>
      <c r="BK561" s="2" t="s">
        <v>2979</v>
      </c>
    </row>
    <row r="562" spans="1:63" s="1" customFormat="1" ht="23.25" x14ac:dyDescent="0.25">
      <c r="A562" s="56" t="s">
        <v>127</v>
      </c>
      <c r="B562" s="56" t="s">
        <v>104</v>
      </c>
      <c r="C562" s="56" t="s">
        <v>128</v>
      </c>
      <c r="D562"/>
      <c r="E562"/>
      <c r="F562"/>
      <c r="G562" s="56" t="s">
        <v>129</v>
      </c>
      <c r="H562" s="56" t="s">
        <v>130</v>
      </c>
      <c r="I562" s="56" t="s">
        <v>1015</v>
      </c>
      <c r="J562"/>
      <c r="K562" s="56" t="s">
        <v>70</v>
      </c>
      <c r="L562" s="56" t="s">
        <v>131</v>
      </c>
      <c r="M562"/>
      <c r="N562"/>
      <c r="O562" s="56" t="s">
        <v>1016</v>
      </c>
      <c r="P562"/>
      <c r="Q562" s="56" t="s">
        <v>1018</v>
      </c>
      <c r="R562"/>
      <c r="S562"/>
      <c r="T562" s="56" t="s">
        <v>3037</v>
      </c>
      <c r="U562" s="56" t="s">
        <v>3033</v>
      </c>
      <c r="V562" s="56" t="s">
        <v>3038</v>
      </c>
      <c r="W562" s="58">
        <v>13734</v>
      </c>
      <c r="X562" s="59" t="s">
        <v>3039</v>
      </c>
      <c r="Y562" s="56" t="s">
        <v>3040</v>
      </c>
      <c r="Z562" s="56" t="s">
        <v>3041</v>
      </c>
      <c r="AA562" s="56" t="s">
        <v>3042</v>
      </c>
      <c r="AB562" s="56" t="s">
        <v>3043</v>
      </c>
      <c r="AC562" s="56" t="s">
        <v>3044</v>
      </c>
      <c r="AD562"/>
      <c r="AE562" s="56" t="s">
        <v>3045</v>
      </c>
      <c r="AF562" s="56" t="s">
        <v>779</v>
      </c>
      <c r="AG562" s="56" t="s">
        <v>73</v>
      </c>
      <c r="AH562" s="56" t="s">
        <v>3046</v>
      </c>
      <c r="AI562" s="56" t="s">
        <v>74</v>
      </c>
      <c r="AJ562" s="56" t="s">
        <v>79</v>
      </c>
      <c r="AK562" s="56" t="s">
        <v>3047</v>
      </c>
      <c r="AL562" s="56" t="s">
        <v>3047</v>
      </c>
      <c r="AM562"/>
      <c r="AN562" s="56" t="s">
        <v>75</v>
      </c>
      <c r="AO562" s="56" t="s">
        <v>3</v>
      </c>
      <c r="AP562" s="60">
        <v>14</v>
      </c>
      <c r="AQ562" s="60">
        <v>0</v>
      </c>
      <c r="AR562" s="58">
        <v>1</v>
      </c>
      <c r="AS562" s="58">
        <v>0</v>
      </c>
      <c r="AT562" s="60">
        <v>-10039.51</v>
      </c>
      <c r="AU562" s="60">
        <v>7665.89</v>
      </c>
      <c r="AV562" s="60">
        <v>14</v>
      </c>
      <c r="AW562" s="60">
        <v>17922.060000000001</v>
      </c>
      <c r="AX562" s="60">
        <v>7882.55</v>
      </c>
      <c r="AY562" s="60">
        <v>25587.95</v>
      </c>
      <c r="AZ562" s="60">
        <v>0</v>
      </c>
      <c r="BA562" s="60">
        <v>0</v>
      </c>
      <c r="BB562" s="60">
        <v>0</v>
      </c>
      <c r="BC562" s="60">
        <v>0</v>
      </c>
      <c r="BD562" s="60">
        <v>0</v>
      </c>
      <c r="BE562" s="60">
        <v>0</v>
      </c>
      <c r="BF562" s="60">
        <v>0</v>
      </c>
      <c r="BG562" s="60">
        <v>0</v>
      </c>
      <c r="BH562" s="60">
        <v>0</v>
      </c>
      <c r="BI562" s="60">
        <v>51392.56</v>
      </c>
      <c r="BJ562" s="61">
        <v>170</v>
      </c>
      <c r="BK562" s="2" t="s">
        <v>2979</v>
      </c>
    </row>
    <row r="563" spans="1:63" s="1" customFormat="1" ht="15" x14ac:dyDescent="0.25">
      <c r="A563" s="56" t="s">
        <v>127</v>
      </c>
      <c r="B563" s="56" t="s">
        <v>104</v>
      </c>
      <c r="C563" s="56" t="s">
        <v>128</v>
      </c>
      <c r="D563"/>
      <c r="E563"/>
      <c r="F563"/>
      <c r="G563" s="56" t="s">
        <v>129</v>
      </c>
      <c r="H563" s="56" t="s">
        <v>130</v>
      </c>
      <c r="I563" s="56" t="s">
        <v>1015</v>
      </c>
      <c r="J563"/>
      <c r="K563" s="56" t="s">
        <v>70</v>
      </c>
      <c r="L563" s="56" t="s">
        <v>131</v>
      </c>
      <c r="M563"/>
      <c r="N563"/>
      <c r="O563" s="56" t="s">
        <v>1016</v>
      </c>
      <c r="P563"/>
      <c r="Q563" s="56" t="s">
        <v>1018</v>
      </c>
      <c r="R563"/>
      <c r="S563"/>
      <c r="T563" s="56" t="s">
        <v>3048</v>
      </c>
      <c r="U563" s="56" t="s">
        <v>3048</v>
      </c>
      <c r="V563" s="56" t="s">
        <v>3049</v>
      </c>
      <c r="W563" s="58">
        <v>25031</v>
      </c>
      <c r="X563" s="59" t="s">
        <v>3050</v>
      </c>
      <c r="Y563" s="56" t="s">
        <v>1028</v>
      </c>
      <c r="Z563" s="56" t="s">
        <v>1029</v>
      </c>
      <c r="AA563" s="56" t="s">
        <v>94</v>
      </c>
      <c r="AB563" s="56" t="s">
        <v>1030</v>
      </c>
      <c r="AC563" s="56" t="s">
        <v>95</v>
      </c>
      <c r="AD563"/>
      <c r="AE563" s="56" t="s">
        <v>1031</v>
      </c>
      <c r="AF563" s="56" t="s">
        <v>1032</v>
      </c>
      <c r="AG563" s="56" t="s">
        <v>115</v>
      </c>
      <c r="AH563" s="56" t="s">
        <v>1033</v>
      </c>
      <c r="AI563" s="56" t="s">
        <v>74</v>
      </c>
      <c r="AJ563" s="56" t="s">
        <v>97</v>
      </c>
      <c r="AK563" s="56" t="s">
        <v>109</v>
      </c>
      <c r="AL563" s="56" t="s">
        <v>110</v>
      </c>
      <c r="AM563"/>
      <c r="AN563" s="56" t="s">
        <v>75</v>
      </c>
      <c r="AO563" s="56" t="s">
        <v>3</v>
      </c>
      <c r="AP563" s="60">
        <v>63.24</v>
      </c>
      <c r="AQ563" s="60">
        <v>0</v>
      </c>
      <c r="AR563" s="58">
        <v>1</v>
      </c>
      <c r="AS563" s="58">
        <v>0</v>
      </c>
      <c r="AT563" s="60">
        <v>-10039.51</v>
      </c>
      <c r="AU563" s="60">
        <v>7665.89</v>
      </c>
      <c r="AV563" s="60">
        <v>63.24</v>
      </c>
      <c r="AW563" s="60">
        <v>17922.060000000001</v>
      </c>
      <c r="AX563" s="60">
        <v>7882.55</v>
      </c>
      <c r="AY563" s="60">
        <v>25587.95</v>
      </c>
      <c r="AZ563" s="60">
        <v>0</v>
      </c>
      <c r="BA563" s="60">
        <v>0</v>
      </c>
      <c r="BB563" s="60">
        <v>0</v>
      </c>
      <c r="BC563" s="60">
        <v>0</v>
      </c>
      <c r="BD563" s="60">
        <v>0</v>
      </c>
      <c r="BE563" s="60">
        <v>0</v>
      </c>
      <c r="BF563" s="60">
        <v>0</v>
      </c>
      <c r="BG563" s="60">
        <v>0</v>
      </c>
      <c r="BH563" s="60">
        <v>0</v>
      </c>
      <c r="BI563" s="60">
        <v>51392.56</v>
      </c>
      <c r="BJ563" s="61">
        <v>170</v>
      </c>
      <c r="BK563" s="2" t="s">
        <v>2979</v>
      </c>
    </row>
    <row r="564" spans="1:63" s="1" customFormat="1" ht="15" x14ac:dyDescent="0.25">
      <c r="A564" s="56" t="s">
        <v>127</v>
      </c>
      <c r="B564" s="56" t="s">
        <v>104</v>
      </c>
      <c r="C564" s="56" t="s">
        <v>128</v>
      </c>
      <c r="D564"/>
      <c r="E564"/>
      <c r="F564"/>
      <c r="G564" s="56" t="s">
        <v>129</v>
      </c>
      <c r="H564" s="56" t="s">
        <v>130</v>
      </c>
      <c r="I564" s="56" t="s">
        <v>1015</v>
      </c>
      <c r="J564"/>
      <c r="K564" s="56" t="s">
        <v>70</v>
      </c>
      <c r="L564" s="56" t="s">
        <v>131</v>
      </c>
      <c r="M564"/>
      <c r="N564"/>
      <c r="O564" s="56" t="s">
        <v>1016</v>
      </c>
      <c r="P564"/>
      <c r="Q564" s="56" t="s">
        <v>1018</v>
      </c>
      <c r="R564"/>
      <c r="S564"/>
      <c r="T564" s="56" t="s">
        <v>3048</v>
      </c>
      <c r="U564" s="56" t="s">
        <v>3037</v>
      </c>
      <c r="V564" s="56" t="s">
        <v>3051</v>
      </c>
      <c r="W564" s="58">
        <v>23004</v>
      </c>
      <c r="X564" s="59" t="s">
        <v>3052</v>
      </c>
      <c r="Y564" s="56" t="s">
        <v>1820</v>
      </c>
      <c r="Z564" s="56" t="s">
        <v>1821</v>
      </c>
      <c r="AA564" s="56" t="s">
        <v>105</v>
      </c>
      <c r="AB564" s="56" t="s">
        <v>106</v>
      </c>
      <c r="AC564" s="56" t="s">
        <v>107</v>
      </c>
      <c r="AD564"/>
      <c r="AE564" s="56" t="s">
        <v>1822</v>
      </c>
      <c r="AF564" s="56" t="s">
        <v>114</v>
      </c>
      <c r="AG564" s="56" t="s">
        <v>115</v>
      </c>
      <c r="AH564" s="56" t="s">
        <v>1823</v>
      </c>
      <c r="AI564" s="56" t="s">
        <v>74</v>
      </c>
      <c r="AJ564" s="56" t="s">
        <v>108</v>
      </c>
      <c r="AK564" s="56" t="s">
        <v>109</v>
      </c>
      <c r="AL564" s="56" t="s">
        <v>110</v>
      </c>
      <c r="AM564"/>
      <c r="AN564" s="56" t="s">
        <v>75</v>
      </c>
      <c r="AO564" s="56" t="s">
        <v>3</v>
      </c>
      <c r="AP564" s="60">
        <v>125.23</v>
      </c>
      <c r="AQ564" s="60">
        <v>0</v>
      </c>
      <c r="AR564" s="58">
        <v>1</v>
      </c>
      <c r="AS564" s="58">
        <v>0</v>
      </c>
      <c r="AT564" s="60">
        <v>-10039.51</v>
      </c>
      <c r="AU564" s="60">
        <v>7665.89</v>
      </c>
      <c r="AV564" s="60">
        <v>125.23</v>
      </c>
      <c r="AW564" s="60">
        <v>17922.060000000001</v>
      </c>
      <c r="AX564" s="60">
        <v>7882.55</v>
      </c>
      <c r="AY564" s="60">
        <v>25587.95</v>
      </c>
      <c r="AZ564" s="60">
        <v>0</v>
      </c>
      <c r="BA564" s="60">
        <v>0</v>
      </c>
      <c r="BB564" s="60">
        <v>0</v>
      </c>
      <c r="BC564" s="60">
        <v>0</v>
      </c>
      <c r="BD564" s="60">
        <v>0</v>
      </c>
      <c r="BE564" s="60">
        <v>0</v>
      </c>
      <c r="BF564" s="60">
        <v>0</v>
      </c>
      <c r="BG564" s="60">
        <v>0</v>
      </c>
      <c r="BH564" s="60">
        <v>0</v>
      </c>
      <c r="BI564" s="60">
        <v>51392.56</v>
      </c>
      <c r="BJ564" s="61">
        <v>170</v>
      </c>
      <c r="BK564" s="2" t="s">
        <v>2979</v>
      </c>
    </row>
    <row r="565" spans="1:63" s="1" customFormat="1" ht="15" x14ac:dyDescent="0.25">
      <c r="A565" s="56" t="s">
        <v>127</v>
      </c>
      <c r="B565" s="56" t="s">
        <v>104</v>
      </c>
      <c r="C565" s="56" t="s">
        <v>128</v>
      </c>
      <c r="D565"/>
      <c r="E565"/>
      <c r="F565"/>
      <c r="G565" s="56" t="s">
        <v>129</v>
      </c>
      <c r="H565" s="56" t="s">
        <v>130</v>
      </c>
      <c r="I565" s="56" t="s">
        <v>1015</v>
      </c>
      <c r="J565"/>
      <c r="K565" s="56" t="s">
        <v>70</v>
      </c>
      <c r="L565" s="56" t="s">
        <v>131</v>
      </c>
      <c r="M565"/>
      <c r="N565"/>
      <c r="O565" s="56" t="s">
        <v>1016</v>
      </c>
      <c r="P565"/>
      <c r="Q565" s="56" t="s">
        <v>1017</v>
      </c>
      <c r="R565"/>
      <c r="S565"/>
      <c r="T565" s="56" t="s">
        <v>3053</v>
      </c>
      <c r="U565" s="56" t="s">
        <v>3053</v>
      </c>
      <c r="V565" s="56" t="s">
        <v>3054</v>
      </c>
      <c r="W565" s="58">
        <v>44075</v>
      </c>
      <c r="X565" s="59" t="s">
        <v>3055</v>
      </c>
      <c r="Y565" s="56" t="s">
        <v>807</v>
      </c>
      <c r="Z565" s="56" t="s">
        <v>808</v>
      </c>
      <c r="AA565" s="56" t="s">
        <v>94</v>
      </c>
      <c r="AB565" s="56" t="s">
        <v>809</v>
      </c>
      <c r="AC565" s="56" t="s">
        <v>116</v>
      </c>
      <c r="AD565"/>
      <c r="AE565" s="56" t="s">
        <v>810</v>
      </c>
      <c r="AF565" s="56" t="s">
        <v>811</v>
      </c>
      <c r="AG565"/>
      <c r="AH565" s="56" t="s">
        <v>812</v>
      </c>
      <c r="AI565" s="56" t="s">
        <v>117</v>
      </c>
      <c r="AJ565" s="56" t="s">
        <v>94</v>
      </c>
      <c r="AK565" s="56" t="s">
        <v>813</v>
      </c>
      <c r="AL565" s="56" t="s">
        <v>813</v>
      </c>
      <c r="AM565"/>
      <c r="AN565" s="56" t="s">
        <v>75</v>
      </c>
      <c r="AO565" s="56" t="s">
        <v>3</v>
      </c>
      <c r="AP565" s="60">
        <v>49.43</v>
      </c>
      <c r="AQ565" s="60">
        <v>0</v>
      </c>
      <c r="AR565" s="58">
        <v>1</v>
      </c>
      <c r="AS565" s="58">
        <v>0</v>
      </c>
      <c r="AT565" s="60">
        <v>-10039.51</v>
      </c>
      <c r="AU565" s="60">
        <v>7665.89</v>
      </c>
      <c r="AV565" s="60">
        <v>49.43</v>
      </c>
      <c r="AW565" s="60">
        <v>17922.060000000001</v>
      </c>
      <c r="AX565" s="60">
        <v>7882.55</v>
      </c>
      <c r="AY565" s="60">
        <v>25587.95</v>
      </c>
      <c r="AZ565" s="60">
        <v>0</v>
      </c>
      <c r="BA565" s="60">
        <v>0</v>
      </c>
      <c r="BB565" s="60">
        <v>0</v>
      </c>
      <c r="BC565" s="60">
        <v>0</v>
      </c>
      <c r="BD565" s="60">
        <v>0</v>
      </c>
      <c r="BE565" s="60">
        <v>0</v>
      </c>
      <c r="BF565" s="60">
        <v>0</v>
      </c>
      <c r="BG565" s="60">
        <v>0</v>
      </c>
      <c r="BH565" s="60">
        <v>0</v>
      </c>
      <c r="BI565" s="60">
        <v>51392.56</v>
      </c>
      <c r="BJ565" s="61">
        <v>170</v>
      </c>
      <c r="BK565" s="2" t="s">
        <v>2979</v>
      </c>
    </row>
    <row r="566" spans="1:63" s="1" customFormat="1" ht="15" x14ac:dyDescent="0.25">
      <c r="A566" s="56" t="s">
        <v>127</v>
      </c>
      <c r="B566" s="56" t="s">
        <v>104</v>
      </c>
      <c r="C566" s="56" t="s">
        <v>128</v>
      </c>
      <c r="D566"/>
      <c r="E566"/>
      <c r="F566"/>
      <c r="G566" s="56" t="s">
        <v>129</v>
      </c>
      <c r="H566" s="56" t="s">
        <v>130</v>
      </c>
      <c r="I566" s="56" t="s">
        <v>1015</v>
      </c>
      <c r="J566"/>
      <c r="K566" s="56" t="s">
        <v>70</v>
      </c>
      <c r="L566" s="56" t="s">
        <v>131</v>
      </c>
      <c r="M566"/>
      <c r="N566"/>
      <c r="O566" s="56" t="s">
        <v>1016</v>
      </c>
      <c r="P566"/>
      <c r="Q566" s="56" t="s">
        <v>1017</v>
      </c>
      <c r="R566"/>
      <c r="S566"/>
      <c r="T566" s="56" t="s">
        <v>3056</v>
      </c>
      <c r="U566" s="56" t="s">
        <v>3056</v>
      </c>
      <c r="V566" s="56" t="s">
        <v>3057</v>
      </c>
      <c r="W566" s="58">
        <v>48605</v>
      </c>
      <c r="X566" s="59" t="s">
        <v>3058</v>
      </c>
      <c r="Y566" s="56" t="s">
        <v>807</v>
      </c>
      <c r="Z566" s="56" t="s">
        <v>808</v>
      </c>
      <c r="AA566" s="56" t="s">
        <v>94</v>
      </c>
      <c r="AB566" s="56" t="s">
        <v>809</v>
      </c>
      <c r="AC566" s="56" t="s">
        <v>116</v>
      </c>
      <c r="AD566"/>
      <c r="AE566" s="56" t="s">
        <v>810</v>
      </c>
      <c r="AF566" s="56" t="s">
        <v>811</v>
      </c>
      <c r="AG566"/>
      <c r="AH566" s="56" t="s">
        <v>812</v>
      </c>
      <c r="AI566" s="56" t="s">
        <v>117</v>
      </c>
      <c r="AJ566" s="56" t="s">
        <v>94</v>
      </c>
      <c r="AK566" s="56" t="s">
        <v>813</v>
      </c>
      <c r="AL566" s="56" t="s">
        <v>813</v>
      </c>
      <c r="AM566"/>
      <c r="AN566" s="56" t="s">
        <v>75</v>
      </c>
      <c r="AO566" s="56" t="s">
        <v>3</v>
      </c>
      <c r="AP566" s="60">
        <v>5.75</v>
      </c>
      <c r="AQ566" s="60">
        <v>0</v>
      </c>
      <c r="AR566" s="58">
        <v>1</v>
      </c>
      <c r="AS566" s="58">
        <v>0</v>
      </c>
      <c r="AT566" s="60">
        <v>-10039.51</v>
      </c>
      <c r="AU566" s="60">
        <v>7665.89</v>
      </c>
      <c r="AV566" s="60">
        <v>5.75</v>
      </c>
      <c r="AW566" s="60">
        <v>17922.060000000001</v>
      </c>
      <c r="AX566" s="60">
        <v>7882.55</v>
      </c>
      <c r="AY566" s="60">
        <v>25587.95</v>
      </c>
      <c r="AZ566" s="60">
        <v>0</v>
      </c>
      <c r="BA566" s="60">
        <v>0</v>
      </c>
      <c r="BB566" s="60">
        <v>0</v>
      </c>
      <c r="BC566" s="60">
        <v>0</v>
      </c>
      <c r="BD566" s="60">
        <v>0</v>
      </c>
      <c r="BE566" s="60">
        <v>0</v>
      </c>
      <c r="BF566" s="60">
        <v>0</v>
      </c>
      <c r="BG566" s="60">
        <v>0</v>
      </c>
      <c r="BH566" s="60">
        <v>0</v>
      </c>
      <c r="BI566" s="60">
        <v>51392.56</v>
      </c>
      <c r="BJ566" s="61">
        <v>170</v>
      </c>
      <c r="BK566" s="2" t="s">
        <v>2979</v>
      </c>
    </row>
    <row r="567" spans="1:63" s="1" customFormat="1" ht="15" x14ac:dyDescent="0.25">
      <c r="A567" s="56" t="s">
        <v>127</v>
      </c>
      <c r="B567" s="56" t="s">
        <v>104</v>
      </c>
      <c r="C567" s="56" t="s">
        <v>128</v>
      </c>
      <c r="D567"/>
      <c r="E567"/>
      <c r="F567"/>
      <c r="G567" s="56" t="s">
        <v>129</v>
      </c>
      <c r="H567" s="56" t="s">
        <v>130</v>
      </c>
      <c r="I567" s="56" t="s">
        <v>1015</v>
      </c>
      <c r="J567"/>
      <c r="K567" s="56" t="s">
        <v>70</v>
      </c>
      <c r="L567" s="56" t="s">
        <v>131</v>
      </c>
      <c r="M567"/>
      <c r="N567"/>
      <c r="O567" s="56" t="s">
        <v>1016</v>
      </c>
      <c r="P567"/>
      <c r="Q567" s="56" t="s">
        <v>1017</v>
      </c>
      <c r="R567"/>
      <c r="S567"/>
      <c r="T567" s="56" t="s">
        <v>3056</v>
      </c>
      <c r="U567" s="56" t="s">
        <v>3056</v>
      </c>
      <c r="V567" s="56" t="s">
        <v>3059</v>
      </c>
      <c r="W567" s="58">
        <v>48689</v>
      </c>
      <c r="X567" s="59" t="s">
        <v>3060</v>
      </c>
      <c r="Y567" s="56" t="s">
        <v>807</v>
      </c>
      <c r="Z567" s="56" t="s">
        <v>808</v>
      </c>
      <c r="AA567" s="56" t="s">
        <v>94</v>
      </c>
      <c r="AB567" s="56" t="s">
        <v>809</v>
      </c>
      <c r="AC567" s="56" t="s">
        <v>116</v>
      </c>
      <c r="AD567"/>
      <c r="AE567" s="56" t="s">
        <v>810</v>
      </c>
      <c r="AF567" s="56" t="s">
        <v>811</v>
      </c>
      <c r="AG567"/>
      <c r="AH567" s="56" t="s">
        <v>812</v>
      </c>
      <c r="AI567" s="56" t="s">
        <v>117</v>
      </c>
      <c r="AJ567" s="56" t="s">
        <v>94</v>
      </c>
      <c r="AK567" s="56" t="s">
        <v>813</v>
      </c>
      <c r="AL567" s="56" t="s">
        <v>813</v>
      </c>
      <c r="AM567"/>
      <c r="AN567" s="56" t="s">
        <v>75</v>
      </c>
      <c r="AO567" s="56" t="s">
        <v>3</v>
      </c>
      <c r="AP567" s="60">
        <v>8.52</v>
      </c>
      <c r="AQ567" s="60">
        <v>0</v>
      </c>
      <c r="AR567" s="58">
        <v>1</v>
      </c>
      <c r="AS567" s="58">
        <v>0</v>
      </c>
      <c r="AT567" s="60">
        <v>-10039.51</v>
      </c>
      <c r="AU567" s="60">
        <v>7665.89</v>
      </c>
      <c r="AV567" s="60">
        <v>8.52</v>
      </c>
      <c r="AW567" s="60">
        <v>17922.060000000001</v>
      </c>
      <c r="AX567" s="60">
        <v>7882.55</v>
      </c>
      <c r="AY567" s="60">
        <v>25587.95</v>
      </c>
      <c r="AZ567" s="60">
        <v>0</v>
      </c>
      <c r="BA567" s="60">
        <v>0</v>
      </c>
      <c r="BB567" s="60">
        <v>0</v>
      </c>
      <c r="BC567" s="60">
        <v>0</v>
      </c>
      <c r="BD567" s="60">
        <v>0</v>
      </c>
      <c r="BE567" s="60">
        <v>0</v>
      </c>
      <c r="BF567" s="60">
        <v>0</v>
      </c>
      <c r="BG567" s="60">
        <v>0</v>
      </c>
      <c r="BH567" s="60">
        <v>0</v>
      </c>
      <c r="BI567" s="60">
        <v>51392.56</v>
      </c>
      <c r="BJ567" s="61">
        <v>170</v>
      </c>
      <c r="BK567" s="2" t="s">
        <v>2979</v>
      </c>
    </row>
    <row r="568" spans="1:63" s="1" customFormat="1" ht="15" x14ac:dyDescent="0.25">
      <c r="A568" s="56" t="s">
        <v>127</v>
      </c>
      <c r="B568" s="56" t="s">
        <v>104</v>
      </c>
      <c r="C568" s="56" t="s">
        <v>128</v>
      </c>
      <c r="D568"/>
      <c r="E568"/>
      <c r="F568"/>
      <c r="G568" s="56" t="s">
        <v>129</v>
      </c>
      <c r="H568" s="56" t="s">
        <v>130</v>
      </c>
      <c r="I568" s="56" t="s">
        <v>1015</v>
      </c>
      <c r="J568"/>
      <c r="K568" s="56" t="s">
        <v>70</v>
      </c>
      <c r="L568" s="56" t="s">
        <v>131</v>
      </c>
      <c r="M568"/>
      <c r="N568"/>
      <c r="O568" s="56" t="s">
        <v>1016</v>
      </c>
      <c r="P568"/>
      <c r="Q568" s="56" t="s">
        <v>1017</v>
      </c>
      <c r="R568"/>
      <c r="S568"/>
      <c r="T568" s="56" t="s">
        <v>3056</v>
      </c>
      <c r="U568" s="56" t="s">
        <v>3056</v>
      </c>
      <c r="V568" s="56" t="s">
        <v>3061</v>
      </c>
      <c r="W568" s="58">
        <v>48425</v>
      </c>
      <c r="X568" s="59" t="s">
        <v>3062</v>
      </c>
      <c r="Y568" s="56" t="s">
        <v>3063</v>
      </c>
      <c r="Z568" s="56" t="s">
        <v>3064</v>
      </c>
      <c r="AA568" s="56" t="s">
        <v>105</v>
      </c>
      <c r="AB568" s="56" t="s">
        <v>106</v>
      </c>
      <c r="AC568" s="56" t="s">
        <v>107</v>
      </c>
      <c r="AD568"/>
      <c r="AE568" s="56" t="s">
        <v>810</v>
      </c>
      <c r="AF568" s="56" t="s">
        <v>3065</v>
      </c>
      <c r="AG568"/>
      <c r="AH568" s="56" t="s">
        <v>812</v>
      </c>
      <c r="AI568" s="56" t="s">
        <v>117</v>
      </c>
      <c r="AJ568" s="56" t="s">
        <v>108</v>
      </c>
      <c r="AK568" s="56" t="s">
        <v>813</v>
      </c>
      <c r="AL568" s="56" t="s">
        <v>813</v>
      </c>
      <c r="AM568"/>
      <c r="AN568" s="56" t="s">
        <v>75</v>
      </c>
      <c r="AO568" s="56" t="s">
        <v>3</v>
      </c>
      <c r="AP568" s="60">
        <v>54.03</v>
      </c>
      <c r="AQ568" s="60">
        <v>0</v>
      </c>
      <c r="AR568" s="58">
        <v>1</v>
      </c>
      <c r="AS568" s="58">
        <v>0</v>
      </c>
      <c r="AT568" s="60">
        <v>-10039.51</v>
      </c>
      <c r="AU568" s="60">
        <v>7665.89</v>
      </c>
      <c r="AV568" s="60">
        <v>54.03</v>
      </c>
      <c r="AW568" s="60">
        <v>17922.060000000001</v>
      </c>
      <c r="AX568" s="60">
        <v>7882.55</v>
      </c>
      <c r="AY568" s="60">
        <v>25587.95</v>
      </c>
      <c r="AZ568" s="60">
        <v>0</v>
      </c>
      <c r="BA568" s="60">
        <v>0</v>
      </c>
      <c r="BB568" s="60">
        <v>0</v>
      </c>
      <c r="BC568" s="60">
        <v>0</v>
      </c>
      <c r="BD568" s="60">
        <v>0</v>
      </c>
      <c r="BE568" s="60">
        <v>0</v>
      </c>
      <c r="BF568" s="60">
        <v>0</v>
      </c>
      <c r="BG568" s="60">
        <v>0</v>
      </c>
      <c r="BH568" s="60">
        <v>0</v>
      </c>
      <c r="BI568" s="60">
        <v>51392.56</v>
      </c>
      <c r="BJ568" s="61">
        <v>170</v>
      </c>
      <c r="BK568" s="2" t="s">
        <v>2979</v>
      </c>
    </row>
    <row r="569" spans="1:63" s="1" customFormat="1" ht="15" x14ac:dyDescent="0.25">
      <c r="A569" s="56" t="s">
        <v>127</v>
      </c>
      <c r="B569" s="56" t="s">
        <v>104</v>
      </c>
      <c r="C569" s="56" t="s">
        <v>128</v>
      </c>
      <c r="D569"/>
      <c r="E569"/>
      <c r="F569"/>
      <c r="G569" s="56" t="s">
        <v>129</v>
      </c>
      <c r="H569" s="56" t="s">
        <v>130</v>
      </c>
      <c r="I569" s="56" t="s">
        <v>1015</v>
      </c>
      <c r="J569"/>
      <c r="K569" s="56" t="s">
        <v>70</v>
      </c>
      <c r="L569" s="56" t="s">
        <v>131</v>
      </c>
      <c r="M569"/>
      <c r="N569"/>
      <c r="O569" s="56" t="s">
        <v>1016</v>
      </c>
      <c r="P569"/>
      <c r="Q569" s="56" t="s">
        <v>1018</v>
      </c>
      <c r="R569"/>
      <c r="S569"/>
      <c r="T569" s="56" t="s">
        <v>3056</v>
      </c>
      <c r="U569" s="56" t="s">
        <v>3053</v>
      </c>
      <c r="V569" s="56" t="s">
        <v>3066</v>
      </c>
      <c r="W569" s="58">
        <v>41390</v>
      </c>
      <c r="X569" s="59" t="s">
        <v>3067</v>
      </c>
      <c r="Y569" s="56" t="s">
        <v>972</v>
      </c>
      <c r="Z569" s="56" t="s">
        <v>973</v>
      </c>
      <c r="AA569" s="56" t="s">
        <v>76</v>
      </c>
      <c r="AB569" s="56" t="s">
        <v>102</v>
      </c>
      <c r="AC569" s="56" t="s">
        <v>103</v>
      </c>
      <c r="AD569"/>
      <c r="AE569" s="56" t="s">
        <v>171</v>
      </c>
      <c r="AF569" s="56" t="s">
        <v>96</v>
      </c>
      <c r="AG569" s="56" t="s">
        <v>73</v>
      </c>
      <c r="AH569" s="56" t="s">
        <v>172</v>
      </c>
      <c r="AI569" s="56" t="s">
        <v>74</v>
      </c>
      <c r="AJ569" s="56" t="s">
        <v>79</v>
      </c>
      <c r="AK569" s="56" t="s">
        <v>170</v>
      </c>
      <c r="AL569" s="56" t="s">
        <v>170</v>
      </c>
      <c r="AM569"/>
      <c r="AN569" s="56" t="s">
        <v>75</v>
      </c>
      <c r="AO569" s="56" t="s">
        <v>3</v>
      </c>
      <c r="AP569" s="60">
        <v>172.45</v>
      </c>
      <c r="AQ569" s="60">
        <v>0</v>
      </c>
      <c r="AR569" s="58">
        <v>1</v>
      </c>
      <c r="AS569" s="58">
        <v>0</v>
      </c>
      <c r="AT569" s="60">
        <v>-10039.51</v>
      </c>
      <c r="AU569" s="60">
        <v>7665.89</v>
      </c>
      <c r="AV569" s="60">
        <v>172.45</v>
      </c>
      <c r="AW569" s="60">
        <v>17922.060000000001</v>
      </c>
      <c r="AX569" s="60">
        <v>7882.55</v>
      </c>
      <c r="AY569" s="60">
        <v>25587.95</v>
      </c>
      <c r="AZ569" s="60">
        <v>0</v>
      </c>
      <c r="BA569" s="60">
        <v>0</v>
      </c>
      <c r="BB569" s="60">
        <v>0</v>
      </c>
      <c r="BC569" s="60">
        <v>0</v>
      </c>
      <c r="BD569" s="60">
        <v>0</v>
      </c>
      <c r="BE569" s="60">
        <v>0</v>
      </c>
      <c r="BF569" s="60">
        <v>0</v>
      </c>
      <c r="BG569" s="60">
        <v>0</v>
      </c>
      <c r="BH569" s="60">
        <v>0</v>
      </c>
      <c r="BI569" s="60">
        <v>51392.56</v>
      </c>
      <c r="BJ569" s="61">
        <v>170</v>
      </c>
      <c r="BK569" s="2" t="s">
        <v>2979</v>
      </c>
    </row>
    <row r="570" spans="1:63" s="1" customFormat="1" ht="15" x14ac:dyDescent="0.25">
      <c r="A570" s="56" t="s">
        <v>127</v>
      </c>
      <c r="B570" s="56" t="s">
        <v>104</v>
      </c>
      <c r="C570" s="56" t="s">
        <v>128</v>
      </c>
      <c r="D570"/>
      <c r="E570"/>
      <c r="F570"/>
      <c r="G570" s="56" t="s">
        <v>129</v>
      </c>
      <c r="H570" s="56" t="s">
        <v>130</v>
      </c>
      <c r="I570" s="56" t="s">
        <v>1015</v>
      </c>
      <c r="J570"/>
      <c r="K570" s="56" t="s">
        <v>70</v>
      </c>
      <c r="L570" s="56" t="s">
        <v>131</v>
      </c>
      <c r="M570"/>
      <c r="N570"/>
      <c r="O570" s="56" t="s">
        <v>1016</v>
      </c>
      <c r="P570"/>
      <c r="Q570" s="56" t="s">
        <v>1018</v>
      </c>
      <c r="R570"/>
      <c r="S570"/>
      <c r="T570" s="56" t="s">
        <v>3056</v>
      </c>
      <c r="U570" s="56" t="s">
        <v>3068</v>
      </c>
      <c r="V570" s="56" t="s">
        <v>2567</v>
      </c>
      <c r="W570" s="58">
        <v>44991</v>
      </c>
      <c r="X570" s="59" t="s">
        <v>3069</v>
      </c>
      <c r="Y570" s="56" t="s">
        <v>2569</v>
      </c>
      <c r="Z570" s="56" t="s">
        <v>2570</v>
      </c>
      <c r="AA570" s="56" t="s">
        <v>105</v>
      </c>
      <c r="AB570" s="56" t="s">
        <v>106</v>
      </c>
      <c r="AC570" s="56" t="s">
        <v>107</v>
      </c>
      <c r="AD570"/>
      <c r="AE570" s="56" t="s">
        <v>2571</v>
      </c>
      <c r="AF570" s="56" t="s">
        <v>114</v>
      </c>
      <c r="AG570" s="56" t="s">
        <v>115</v>
      </c>
      <c r="AH570" s="56" t="s">
        <v>2572</v>
      </c>
      <c r="AI570" s="56" t="s">
        <v>74</v>
      </c>
      <c r="AJ570" s="56" t="s">
        <v>108</v>
      </c>
      <c r="AK570" s="56" t="s">
        <v>2573</v>
      </c>
      <c r="AL570" s="56" t="s">
        <v>2573</v>
      </c>
      <c r="AM570"/>
      <c r="AN570" s="56" t="s">
        <v>75</v>
      </c>
      <c r="AO570" s="56" t="s">
        <v>3</v>
      </c>
      <c r="AP570" s="60">
        <v>167.26</v>
      </c>
      <c r="AQ570" s="60">
        <v>0</v>
      </c>
      <c r="AR570" s="58">
        <v>1</v>
      </c>
      <c r="AS570" s="58">
        <v>0</v>
      </c>
      <c r="AT570" s="60">
        <v>-10039.51</v>
      </c>
      <c r="AU570" s="60">
        <v>7665.89</v>
      </c>
      <c r="AV570" s="60">
        <v>167.26</v>
      </c>
      <c r="AW570" s="60">
        <v>17922.060000000001</v>
      </c>
      <c r="AX570" s="60">
        <v>7882.55</v>
      </c>
      <c r="AY570" s="60">
        <v>25587.95</v>
      </c>
      <c r="AZ570" s="60">
        <v>0</v>
      </c>
      <c r="BA570" s="60">
        <v>0</v>
      </c>
      <c r="BB570" s="60">
        <v>0</v>
      </c>
      <c r="BC570" s="60">
        <v>0</v>
      </c>
      <c r="BD570" s="60">
        <v>0</v>
      </c>
      <c r="BE570" s="60">
        <v>0</v>
      </c>
      <c r="BF570" s="60">
        <v>0</v>
      </c>
      <c r="BG570" s="60">
        <v>0</v>
      </c>
      <c r="BH570" s="60">
        <v>0</v>
      </c>
      <c r="BI570" s="60">
        <v>51392.56</v>
      </c>
      <c r="BJ570" s="61">
        <v>170</v>
      </c>
      <c r="BK570" s="2" t="s">
        <v>2979</v>
      </c>
    </row>
    <row r="571" spans="1:63" s="1" customFormat="1" ht="15" x14ac:dyDescent="0.25">
      <c r="A571" s="56" t="s">
        <v>127</v>
      </c>
      <c r="B571" s="56" t="s">
        <v>104</v>
      </c>
      <c r="C571" s="56" t="s">
        <v>128</v>
      </c>
      <c r="D571"/>
      <c r="E571"/>
      <c r="F571"/>
      <c r="G571" s="56" t="s">
        <v>129</v>
      </c>
      <c r="H571" s="56" t="s">
        <v>130</v>
      </c>
      <c r="I571" s="56" t="s">
        <v>1015</v>
      </c>
      <c r="J571"/>
      <c r="K571" s="56" t="s">
        <v>70</v>
      </c>
      <c r="L571" s="56" t="s">
        <v>131</v>
      </c>
      <c r="M571"/>
      <c r="N571"/>
      <c r="O571" s="56" t="s">
        <v>1016</v>
      </c>
      <c r="P571"/>
      <c r="Q571" s="56" t="s">
        <v>1018</v>
      </c>
      <c r="R571"/>
      <c r="S571"/>
      <c r="T571" s="56" t="s">
        <v>3056</v>
      </c>
      <c r="U571" s="56" t="s">
        <v>3053</v>
      </c>
      <c r="V571" s="56" t="s">
        <v>3070</v>
      </c>
      <c r="W571" s="58">
        <v>47929</v>
      </c>
      <c r="X571" s="59" t="s">
        <v>3071</v>
      </c>
      <c r="Y571" s="56" t="s">
        <v>795</v>
      </c>
      <c r="Z571" s="56" t="s">
        <v>796</v>
      </c>
      <c r="AA571" s="56" t="s">
        <v>180</v>
      </c>
      <c r="AB571" s="56" t="s">
        <v>181</v>
      </c>
      <c r="AC571" s="56" t="s">
        <v>182</v>
      </c>
      <c r="AD571"/>
      <c r="AE571" s="56" t="s">
        <v>797</v>
      </c>
      <c r="AF571" s="56" t="s">
        <v>114</v>
      </c>
      <c r="AG571" s="56" t="s">
        <v>115</v>
      </c>
      <c r="AH571" s="56" t="s">
        <v>798</v>
      </c>
      <c r="AI571" s="56" t="s">
        <v>74</v>
      </c>
      <c r="AJ571" s="56" t="s">
        <v>183</v>
      </c>
      <c r="AK571" s="56" t="s">
        <v>799</v>
      </c>
      <c r="AL571" s="56" t="s">
        <v>800</v>
      </c>
      <c r="AM571"/>
      <c r="AN571" s="56" t="s">
        <v>75</v>
      </c>
      <c r="AO571" s="56" t="s">
        <v>3</v>
      </c>
      <c r="AP571" s="60">
        <v>28.74</v>
      </c>
      <c r="AQ571" s="60">
        <v>0</v>
      </c>
      <c r="AR571" s="58">
        <v>1</v>
      </c>
      <c r="AS571" s="58">
        <v>0</v>
      </c>
      <c r="AT571" s="60">
        <v>-10039.51</v>
      </c>
      <c r="AU571" s="60">
        <v>7665.89</v>
      </c>
      <c r="AV571" s="60">
        <v>28.74</v>
      </c>
      <c r="AW571" s="60">
        <v>17922.060000000001</v>
      </c>
      <c r="AX571" s="60">
        <v>7882.55</v>
      </c>
      <c r="AY571" s="60">
        <v>25587.95</v>
      </c>
      <c r="AZ571" s="60">
        <v>0</v>
      </c>
      <c r="BA571" s="60">
        <v>0</v>
      </c>
      <c r="BB571" s="60">
        <v>0</v>
      </c>
      <c r="BC571" s="60">
        <v>0</v>
      </c>
      <c r="BD571" s="60">
        <v>0</v>
      </c>
      <c r="BE571" s="60">
        <v>0</v>
      </c>
      <c r="BF571" s="60">
        <v>0</v>
      </c>
      <c r="BG571" s="60">
        <v>0</v>
      </c>
      <c r="BH571" s="60">
        <v>0</v>
      </c>
      <c r="BI571" s="60">
        <v>51392.56</v>
      </c>
      <c r="BJ571" s="61">
        <v>170</v>
      </c>
      <c r="BK571" s="2" t="s">
        <v>2979</v>
      </c>
    </row>
    <row r="572" spans="1:63" s="1" customFormat="1" ht="15" x14ac:dyDescent="0.25">
      <c r="A572" s="56" t="s">
        <v>127</v>
      </c>
      <c r="B572" s="56" t="s">
        <v>104</v>
      </c>
      <c r="C572" s="56" t="s">
        <v>128</v>
      </c>
      <c r="D572"/>
      <c r="E572"/>
      <c r="F572"/>
      <c r="G572" s="56" t="s">
        <v>129</v>
      </c>
      <c r="H572" s="56" t="s">
        <v>130</v>
      </c>
      <c r="I572" s="56" t="s">
        <v>1015</v>
      </c>
      <c r="J572"/>
      <c r="K572" s="56" t="s">
        <v>70</v>
      </c>
      <c r="L572" s="56" t="s">
        <v>131</v>
      </c>
      <c r="M572"/>
      <c r="N572"/>
      <c r="O572" s="56" t="s">
        <v>1016</v>
      </c>
      <c r="P572"/>
      <c r="Q572" s="56" t="s">
        <v>1017</v>
      </c>
      <c r="R572"/>
      <c r="S572"/>
      <c r="T572" s="56" t="s">
        <v>3072</v>
      </c>
      <c r="U572" s="56" t="s">
        <v>3072</v>
      </c>
      <c r="V572" s="56" t="s">
        <v>3073</v>
      </c>
      <c r="W572" s="58">
        <v>40925</v>
      </c>
      <c r="X572" s="59" t="s">
        <v>3074</v>
      </c>
      <c r="Y572" s="56" t="s">
        <v>807</v>
      </c>
      <c r="Z572" s="56" t="s">
        <v>808</v>
      </c>
      <c r="AA572" s="56" t="s">
        <v>94</v>
      </c>
      <c r="AB572" s="56" t="s">
        <v>809</v>
      </c>
      <c r="AC572" s="56" t="s">
        <v>116</v>
      </c>
      <c r="AD572"/>
      <c r="AE572" s="56" t="s">
        <v>810</v>
      </c>
      <c r="AF572" s="56" t="s">
        <v>811</v>
      </c>
      <c r="AG572"/>
      <c r="AH572" s="56" t="s">
        <v>812</v>
      </c>
      <c r="AI572" s="56" t="s">
        <v>117</v>
      </c>
      <c r="AJ572" s="56" t="s">
        <v>94</v>
      </c>
      <c r="AK572" s="56" t="s">
        <v>813</v>
      </c>
      <c r="AL572" s="56" t="s">
        <v>813</v>
      </c>
      <c r="AM572"/>
      <c r="AN572" s="56" t="s">
        <v>75</v>
      </c>
      <c r="AO572" s="56" t="s">
        <v>3</v>
      </c>
      <c r="AP572" s="60">
        <v>14.17</v>
      </c>
      <c r="AQ572" s="60">
        <v>0</v>
      </c>
      <c r="AR572" s="58">
        <v>1</v>
      </c>
      <c r="AS572" s="58">
        <v>0</v>
      </c>
      <c r="AT572" s="60">
        <v>-10039.51</v>
      </c>
      <c r="AU572" s="60">
        <v>7665.89</v>
      </c>
      <c r="AV572" s="60">
        <v>14.17</v>
      </c>
      <c r="AW572" s="60">
        <v>17922.060000000001</v>
      </c>
      <c r="AX572" s="60">
        <v>7882.55</v>
      </c>
      <c r="AY572" s="60">
        <v>25587.95</v>
      </c>
      <c r="AZ572" s="60">
        <v>0</v>
      </c>
      <c r="BA572" s="60">
        <v>0</v>
      </c>
      <c r="BB572" s="60">
        <v>0</v>
      </c>
      <c r="BC572" s="60">
        <v>0</v>
      </c>
      <c r="BD572" s="60">
        <v>0</v>
      </c>
      <c r="BE572" s="60">
        <v>0</v>
      </c>
      <c r="BF572" s="60">
        <v>0</v>
      </c>
      <c r="BG572" s="60">
        <v>0</v>
      </c>
      <c r="BH572" s="60">
        <v>0</v>
      </c>
      <c r="BI572" s="60">
        <v>51392.56</v>
      </c>
      <c r="BJ572" s="61">
        <v>170</v>
      </c>
      <c r="BK572" s="2" t="s">
        <v>2979</v>
      </c>
    </row>
    <row r="573" spans="1:63" s="1" customFormat="1" ht="15" x14ac:dyDescent="0.25">
      <c r="A573" s="56" t="s">
        <v>127</v>
      </c>
      <c r="B573" s="56" t="s">
        <v>104</v>
      </c>
      <c r="C573" s="56" t="s">
        <v>128</v>
      </c>
      <c r="D573"/>
      <c r="E573"/>
      <c r="F573"/>
      <c r="G573" s="56" t="s">
        <v>129</v>
      </c>
      <c r="H573" s="56" t="s">
        <v>130</v>
      </c>
      <c r="I573" s="56" t="s">
        <v>1015</v>
      </c>
      <c r="J573"/>
      <c r="K573" s="56" t="s">
        <v>70</v>
      </c>
      <c r="L573" s="56" t="s">
        <v>131</v>
      </c>
      <c r="M573"/>
      <c r="N573"/>
      <c r="O573" s="56" t="s">
        <v>1016</v>
      </c>
      <c r="P573"/>
      <c r="Q573" s="56" t="s">
        <v>1018</v>
      </c>
      <c r="R573"/>
      <c r="S573"/>
      <c r="T573" s="56" t="s">
        <v>3072</v>
      </c>
      <c r="U573" s="56" t="s">
        <v>3053</v>
      </c>
      <c r="V573" s="56" t="s">
        <v>3075</v>
      </c>
      <c r="W573" s="58">
        <v>41732</v>
      </c>
      <c r="X573" s="59" t="s">
        <v>3076</v>
      </c>
      <c r="Y573" s="56" t="s">
        <v>837</v>
      </c>
      <c r="Z573" s="56" t="s">
        <v>838</v>
      </c>
      <c r="AA573" s="56" t="s">
        <v>76</v>
      </c>
      <c r="AB573" s="56" t="s">
        <v>77</v>
      </c>
      <c r="AC573" s="56" t="s">
        <v>78</v>
      </c>
      <c r="AD573"/>
      <c r="AE573" s="56" t="s">
        <v>171</v>
      </c>
      <c r="AF573" s="56" t="s">
        <v>96</v>
      </c>
      <c r="AG573" s="56" t="s">
        <v>73</v>
      </c>
      <c r="AH573" s="56" t="s">
        <v>172</v>
      </c>
      <c r="AI573" s="56" t="s">
        <v>74</v>
      </c>
      <c r="AJ573" s="56" t="s">
        <v>79</v>
      </c>
      <c r="AK573" s="56" t="s">
        <v>170</v>
      </c>
      <c r="AL573" s="56" t="s">
        <v>170</v>
      </c>
      <c r="AM573"/>
      <c r="AN573" s="56" t="s">
        <v>75</v>
      </c>
      <c r="AO573" s="56" t="s">
        <v>3</v>
      </c>
      <c r="AP573" s="60">
        <v>59.95</v>
      </c>
      <c r="AQ573" s="60">
        <v>0</v>
      </c>
      <c r="AR573" s="58">
        <v>1</v>
      </c>
      <c r="AS573" s="58">
        <v>0</v>
      </c>
      <c r="AT573" s="60">
        <v>-10039.51</v>
      </c>
      <c r="AU573" s="60">
        <v>7665.89</v>
      </c>
      <c r="AV573" s="60">
        <v>59.95</v>
      </c>
      <c r="AW573" s="60">
        <v>17922.060000000001</v>
      </c>
      <c r="AX573" s="60">
        <v>7882.55</v>
      </c>
      <c r="AY573" s="60">
        <v>25587.95</v>
      </c>
      <c r="AZ573" s="60">
        <v>0</v>
      </c>
      <c r="BA573" s="60">
        <v>0</v>
      </c>
      <c r="BB573" s="60">
        <v>0</v>
      </c>
      <c r="BC573" s="60">
        <v>0</v>
      </c>
      <c r="BD573" s="60">
        <v>0</v>
      </c>
      <c r="BE573" s="60">
        <v>0</v>
      </c>
      <c r="BF573" s="60">
        <v>0</v>
      </c>
      <c r="BG573" s="60">
        <v>0</v>
      </c>
      <c r="BH573" s="60">
        <v>0</v>
      </c>
      <c r="BI573" s="60">
        <v>51392.56</v>
      </c>
      <c r="BJ573" s="61">
        <v>170</v>
      </c>
      <c r="BK573" s="2" t="s">
        <v>2979</v>
      </c>
    </row>
    <row r="574" spans="1:63" s="1" customFormat="1" ht="23.25" x14ac:dyDescent="0.25">
      <c r="A574" s="56" t="s">
        <v>127</v>
      </c>
      <c r="B574" s="56" t="s">
        <v>104</v>
      </c>
      <c r="C574" s="56" t="s">
        <v>128</v>
      </c>
      <c r="D574"/>
      <c r="E574"/>
      <c r="F574"/>
      <c r="G574" s="56" t="s">
        <v>129</v>
      </c>
      <c r="H574" s="56" t="s">
        <v>130</v>
      </c>
      <c r="I574" s="56" t="s">
        <v>1015</v>
      </c>
      <c r="J574"/>
      <c r="K574" s="56" t="s">
        <v>70</v>
      </c>
      <c r="L574" s="56" t="s">
        <v>131</v>
      </c>
      <c r="M574"/>
      <c r="N574"/>
      <c r="O574" s="56" t="s">
        <v>1016</v>
      </c>
      <c r="P574"/>
      <c r="Q574" s="56" t="s">
        <v>1017</v>
      </c>
      <c r="R574"/>
      <c r="S574"/>
      <c r="T574" s="56" t="s">
        <v>3072</v>
      </c>
      <c r="U574" s="56" t="s">
        <v>3053</v>
      </c>
      <c r="V574" s="56" t="s">
        <v>3077</v>
      </c>
      <c r="W574" s="58">
        <v>49630</v>
      </c>
      <c r="X574" s="59" t="s">
        <v>3078</v>
      </c>
      <c r="Y574" s="56" t="s">
        <v>3079</v>
      </c>
      <c r="Z574" s="56" t="s">
        <v>3080</v>
      </c>
      <c r="AA574" s="56" t="s">
        <v>142</v>
      </c>
      <c r="AB574" s="56" t="s">
        <v>143</v>
      </c>
      <c r="AC574" s="56" t="s">
        <v>144</v>
      </c>
      <c r="AD574"/>
      <c r="AE574" s="56" t="s">
        <v>3081</v>
      </c>
      <c r="AF574" s="56" t="s">
        <v>3082</v>
      </c>
      <c r="AG574" s="56" t="s">
        <v>3083</v>
      </c>
      <c r="AH574" s="56" t="s">
        <v>3084</v>
      </c>
      <c r="AI574" s="56" t="s">
        <v>81</v>
      </c>
      <c r="AJ574" s="56" t="s">
        <v>147</v>
      </c>
      <c r="AK574" s="56" t="s">
        <v>3085</v>
      </c>
      <c r="AL574" s="56" t="s">
        <v>3085</v>
      </c>
      <c r="AM574"/>
      <c r="AN574" s="56" t="s">
        <v>75</v>
      </c>
      <c r="AO574" s="56" t="s">
        <v>2</v>
      </c>
      <c r="AP574" s="60">
        <v>52.13</v>
      </c>
      <c r="AQ574" s="60">
        <v>0</v>
      </c>
      <c r="AR574" s="58">
        <v>1</v>
      </c>
      <c r="AS574" s="58">
        <v>0</v>
      </c>
      <c r="AT574" s="60">
        <v>-10039.51</v>
      </c>
      <c r="AU574" s="60">
        <v>7665.89</v>
      </c>
      <c r="AV574" s="60">
        <v>38</v>
      </c>
      <c r="AW574" s="60">
        <v>17922.060000000001</v>
      </c>
      <c r="AX574" s="60">
        <v>7882.55</v>
      </c>
      <c r="AY574" s="60">
        <v>25587.95</v>
      </c>
      <c r="AZ574" s="60">
        <v>0</v>
      </c>
      <c r="BA574" s="60">
        <v>0</v>
      </c>
      <c r="BB574" s="60">
        <v>0</v>
      </c>
      <c r="BC574" s="60">
        <v>0</v>
      </c>
      <c r="BD574" s="60">
        <v>0</v>
      </c>
      <c r="BE574" s="60">
        <v>0</v>
      </c>
      <c r="BF574" s="60">
        <v>0</v>
      </c>
      <c r="BG574" s="60">
        <v>0</v>
      </c>
      <c r="BH574" s="60">
        <v>0</v>
      </c>
      <c r="BI574" s="60">
        <v>51392.56</v>
      </c>
      <c r="BJ574" s="61">
        <v>170</v>
      </c>
      <c r="BK574" s="2" t="s">
        <v>2979</v>
      </c>
    </row>
    <row r="575" spans="1:63" s="1" customFormat="1" ht="15" x14ac:dyDescent="0.25">
      <c r="A575" s="56" t="s">
        <v>127</v>
      </c>
      <c r="B575" s="56" t="s">
        <v>104</v>
      </c>
      <c r="C575" s="56" t="s">
        <v>128</v>
      </c>
      <c r="D575"/>
      <c r="E575"/>
      <c r="F575"/>
      <c r="G575" s="56" t="s">
        <v>129</v>
      </c>
      <c r="H575" s="56" t="s">
        <v>130</v>
      </c>
      <c r="I575" s="56" t="s">
        <v>1015</v>
      </c>
      <c r="J575"/>
      <c r="K575" s="56" t="s">
        <v>70</v>
      </c>
      <c r="L575" s="56" t="s">
        <v>131</v>
      </c>
      <c r="M575"/>
      <c r="N575"/>
      <c r="O575" s="56" t="s">
        <v>1016</v>
      </c>
      <c r="P575"/>
      <c r="Q575" s="56" t="s">
        <v>1017</v>
      </c>
      <c r="R575"/>
      <c r="S575"/>
      <c r="T575" s="56" t="s">
        <v>3086</v>
      </c>
      <c r="U575" s="56" t="s">
        <v>3086</v>
      </c>
      <c r="V575" s="56" t="s">
        <v>3087</v>
      </c>
      <c r="W575" s="58">
        <v>36684</v>
      </c>
      <c r="X575" s="59" t="s">
        <v>3088</v>
      </c>
      <c r="Y575" s="56" t="s">
        <v>807</v>
      </c>
      <c r="Z575" s="56" t="s">
        <v>808</v>
      </c>
      <c r="AA575" s="56" t="s">
        <v>94</v>
      </c>
      <c r="AB575" s="56" t="s">
        <v>809</v>
      </c>
      <c r="AC575" s="56" t="s">
        <v>116</v>
      </c>
      <c r="AD575"/>
      <c r="AE575" s="56" t="s">
        <v>810</v>
      </c>
      <c r="AF575" s="56" t="s">
        <v>811</v>
      </c>
      <c r="AG575"/>
      <c r="AH575" s="56" t="s">
        <v>812</v>
      </c>
      <c r="AI575" s="56" t="s">
        <v>117</v>
      </c>
      <c r="AJ575" s="56" t="s">
        <v>94</v>
      </c>
      <c r="AK575" s="56" t="s">
        <v>813</v>
      </c>
      <c r="AL575" s="56" t="s">
        <v>813</v>
      </c>
      <c r="AM575"/>
      <c r="AN575" s="56" t="s">
        <v>75</v>
      </c>
      <c r="AO575" s="56" t="s">
        <v>3</v>
      </c>
      <c r="AP575" s="60">
        <v>10.48</v>
      </c>
      <c r="AQ575" s="60">
        <v>0</v>
      </c>
      <c r="AR575" s="58">
        <v>1</v>
      </c>
      <c r="AS575" s="58">
        <v>0</v>
      </c>
      <c r="AT575" s="60">
        <v>-10039.51</v>
      </c>
      <c r="AU575" s="60">
        <v>7665.89</v>
      </c>
      <c r="AV575" s="60">
        <v>10.48</v>
      </c>
      <c r="AW575" s="60">
        <v>17922.060000000001</v>
      </c>
      <c r="AX575" s="60">
        <v>7882.55</v>
      </c>
      <c r="AY575" s="60">
        <v>25587.95</v>
      </c>
      <c r="AZ575" s="60">
        <v>0</v>
      </c>
      <c r="BA575" s="60">
        <v>0</v>
      </c>
      <c r="BB575" s="60">
        <v>0</v>
      </c>
      <c r="BC575" s="60">
        <v>0</v>
      </c>
      <c r="BD575" s="60">
        <v>0</v>
      </c>
      <c r="BE575" s="60">
        <v>0</v>
      </c>
      <c r="BF575" s="60">
        <v>0</v>
      </c>
      <c r="BG575" s="60">
        <v>0</v>
      </c>
      <c r="BH575" s="60">
        <v>0</v>
      </c>
      <c r="BI575" s="60">
        <v>51392.56</v>
      </c>
      <c r="BJ575" s="61">
        <v>170</v>
      </c>
      <c r="BK575" s="2" t="s">
        <v>2979</v>
      </c>
    </row>
    <row r="576" spans="1:63" s="1" customFormat="1" ht="15" x14ac:dyDescent="0.25">
      <c r="A576" s="56" t="s">
        <v>127</v>
      </c>
      <c r="B576" s="56" t="s">
        <v>104</v>
      </c>
      <c r="C576" s="56" t="s">
        <v>128</v>
      </c>
      <c r="D576"/>
      <c r="E576"/>
      <c r="F576"/>
      <c r="G576" s="56" t="s">
        <v>129</v>
      </c>
      <c r="H576" s="56" t="s">
        <v>130</v>
      </c>
      <c r="I576" s="56" t="s">
        <v>1015</v>
      </c>
      <c r="J576"/>
      <c r="K576" s="56" t="s">
        <v>70</v>
      </c>
      <c r="L576" s="56" t="s">
        <v>131</v>
      </c>
      <c r="M576"/>
      <c r="N576"/>
      <c r="O576" s="56" t="s">
        <v>1016</v>
      </c>
      <c r="P576"/>
      <c r="Q576" s="56" t="s">
        <v>1018</v>
      </c>
      <c r="R576"/>
      <c r="S576"/>
      <c r="T576" s="56" t="s">
        <v>3086</v>
      </c>
      <c r="U576" s="56" t="s">
        <v>3072</v>
      </c>
      <c r="V576" s="56" t="s">
        <v>766</v>
      </c>
      <c r="W576" s="58">
        <v>37547</v>
      </c>
      <c r="X576" s="59" t="s">
        <v>3089</v>
      </c>
      <c r="Y576" s="56" t="s">
        <v>767</v>
      </c>
      <c r="Z576" s="56" t="s">
        <v>768</v>
      </c>
      <c r="AA576" s="56" t="s">
        <v>769</v>
      </c>
      <c r="AB576" s="56" t="s">
        <v>770</v>
      </c>
      <c r="AC576" s="56" t="s">
        <v>138</v>
      </c>
      <c r="AD576"/>
      <c r="AE576" s="56" t="s">
        <v>771</v>
      </c>
      <c r="AF576" s="56" t="s">
        <v>114</v>
      </c>
      <c r="AG576" s="56" t="s">
        <v>115</v>
      </c>
      <c r="AH576" s="56" t="s">
        <v>772</v>
      </c>
      <c r="AI576" s="56" t="s">
        <v>74</v>
      </c>
      <c r="AJ576" s="56" t="s">
        <v>79</v>
      </c>
      <c r="AK576" s="56" t="s">
        <v>109</v>
      </c>
      <c r="AL576" s="56" t="s">
        <v>110</v>
      </c>
      <c r="AM576"/>
      <c r="AN576" s="56" t="s">
        <v>75</v>
      </c>
      <c r="AO576" s="56" t="s">
        <v>3</v>
      </c>
      <c r="AP576" s="60">
        <v>517.52</v>
      </c>
      <c r="AQ576" s="60">
        <v>0</v>
      </c>
      <c r="AR576" s="58">
        <v>1</v>
      </c>
      <c r="AS576" s="58">
        <v>0</v>
      </c>
      <c r="AT576" s="60">
        <v>-10039.51</v>
      </c>
      <c r="AU576" s="60">
        <v>7665.89</v>
      </c>
      <c r="AV576" s="60">
        <v>517.52</v>
      </c>
      <c r="AW576" s="60">
        <v>17922.060000000001</v>
      </c>
      <c r="AX576" s="60">
        <v>7882.55</v>
      </c>
      <c r="AY576" s="60">
        <v>25587.95</v>
      </c>
      <c r="AZ576" s="60">
        <v>0</v>
      </c>
      <c r="BA576" s="60">
        <v>0</v>
      </c>
      <c r="BB576" s="60">
        <v>0</v>
      </c>
      <c r="BC576" s="60">
        <v>0</v>
      </c>
      <c r="BD576" s="60">
        <v>0</v>
      </c>
      <c r="BE576" s="60">
        <v>0</v>
      </c>
      <c r="BF576" s="60">
        <v>0</v>
      </c>
      <c r="BG576" s="60">
        <v>0</v>
      </c>
      <c r="BH576" s="60">
        <v>0</v>
      </c>
      <c r="BI576" s="60">
        <v>51392.56</v>
      </c>
      <c r="BJ576" s="61">
        <v>170</v>
      </c>
      <c r="BK576" s="2" t="s">
        <v>2979</v>
      </c>
    </row>
    <row r="577" spans="1:63" s="1" customFormat="1" ht="23.25" x14ac:dyDescent="0.25">
      <c r="A577" s="56" t="s">
        <v>127</v>
      </c>
      <c r="B577" s="56" t="s">
        <v>104</v>
      </c>
      <c r="C577" s="56" t="s">
        <v>128</v>
      </c>
      <c r="D577"/>
      <c r="E577"/>
      <c r="F577"/>
      <c r="G577" s="56" t="s">
        <v>129</v>
      </c>
      <c r="H577" s="56" t="s">
        <v>130</v>
      </c>
      <c r="I577" s="56" t="s">
        <v>1015</v>
      </c>
      <c r="J577"/>
      <c r="K577" s="56" t="s">
        <v>70</v>
      </c>
      <c r="L577" s="56" t="s">
        <v>131</v>
      </c>
      <c r="M577"/>
      <c r="N577"/>
      <c r="O577" s="56" t="s">
        <v>1016</v>
      </c>
      <c r="P577"/>
      <c r="Q577" s="56" t="s">
        <v>1018</v>
      </c>
      <c r="R577"/>
      <c r="S577"/>
      <c r="T577" s="56" t="s">
        <v>3090</v>
      </c>
      <c r="U577" s="56" t="s">
        <v>3072</v>
      </c>
      <c r="V577" s="56" t="s">
        <v>112</v>
      </c>
      <c r="W577" s="58">
        <v>24223</v>
      </c>
      <c r="X577" s="59" t="s">
        <v>3091</v>
      </c>
      <c r="Y577" s="56" t="s">
        <v>140</v>
      </c>
      <c r="Z577" s="56" t="s">
        <v>141</v>
      </c>
      <c r="AA577" s="56" t="s">
        <v>142</v>
      </c>
      <c r="AB577" s="56" t="s">
        <v>143</v>
      </c>
      <c r="AC577" s="56" t="s">
        <v>144</v>
      </c>
      <c r="AD577"/>
      <c r="AE577" s="56" t="s">
        <v>1022</v>
      </c>
      <c r="AF577" s="56" t="s">
        <v>114</v>
      </c>
      <c r="AG577" s="56" t="s">
        <v>115</v>
      </c>
      <c r="AH577" s="56" t="s">
        <v>146</v>
      </c>
      <c r="AI577" s="56" t="s">
        <v>74</v>
      </c>
      <c r="AJ577" s="56" t="s">
        <v>147</v>
      </c>
      <c r="AK577" s="56" t="s">
        <v>148</v>
      </c>
      <c r="AL577" s="56" t="s">
        <v>148</v>
      </c>
      <c r="AM577"/>
      <c r="AN577" s="56" t="s">
        <v>75</v>
      </c>
      <c r="AO577" s="56" t="s">
        <v>3</v>
      </c>
      <c r="AP577" s="60">
        <v>4.22</v>
      </c>
      <c r="AQ577" s="60">
        <v>0</v>
      </c>
      <c r="AR577" s="58">
        <v>1</v>
      </c>
      <c r="AS577" s="58">
        <v>0</v>
      </c>
      <c r="AT577" s="60">
        <v>-10039.51</v>
      </c>
      <c r="AU577" s="60">
        <v>7665.89</v>
      </c>
      <c r="AV577" s="60">
        <v>4.22</v>
      </c>
      <c r="AW577" s="60">
        <v>17922.060000000001</v>
      </c>
      <c r="AX577" s="60">
        <v>7882.55</v>
      </c>
      <c r="AY577" s="60">
        <v>25587.95</v>
      </c>
      <c r="AZ577" s="60">
        <v>0</v>
      </c>
      <c r="BA577" s="60">
        <v>0</v>
      </c>
      <c r="BB577" s="60">
        <v>0</v>
      </c>
      <c r="BC577" s="60">
        <v>0</v>
      </c>
      <c r="BD577" s="60">
        <v>0</v>
      </c>
      <c r="BE577" s="60">
        <v>0</v>
      </c>
      <c r="BF577" s="60">
        <v>0</v>
      </c>
      <c r="BG577" s="60">
        <v>0</v>
      </c>
      <c r="BH577" s="60">
        <v>0</v>
      </c>
      <c r="BI577" s="60">
        <v>51392.56</v>
      </c>
      <c r="BJ577" s="61">
        <v>170</v>
      </c>
      <c r="BK577" s="2" t="s">
        <v>2979</v>
      </c>
    </row>
    <row r="578" spans="1:63" s="1" customFormat="1" ht="15" x14ac:dyDescent="0.25">
      <c r="A578" s="56" t="s">
        <v>127</v>
      </c>
      <c r="B578" s="56" t="s">
        <v>104</v>
      </c>
      <c r="C578" s="56" t="s">
        <v>128</v>
      </c>
      <c r="D578"/>
      <c r="E578"/>
      <c r="F578"/>
      <c r="G578" s="56" t="s">
        <v>129</v>
      </c>
      <c r="H578" s="56" t="s">
        <v>130</v>
      </c>
      <c r="I578" s="56" t="s">
        <v>1015</v>
      </c>
      <c r="J578"/>
      <c r="K578" s="56" t="s">
        <v>70</v>
      </c>
      <c r="L578" s="56" t="s">
        <v>131</v>
      </c>
      <c r="M578"/>
      <c r="N578"/>
      <c r="O578" s="56" t="s">
        <v>1016</v>
      </c>
      <c r="P578"/>
      <c r="Q578" s="56" t="s">
        <v>1018</v>
      </c>
      <c r="R578"/>
      <c r="S578"/>
      <c r="T578" s="56" t="s">
        <v>3090</v>
      </c>
      <c r="U578" s="56" t="s">
        <v>3072</v>
      </c>
      <c r="V578" s="56" t="s">
        <v>3092</v>
      </c>
      <c r="W578" s="58">
        <v>23663</v>
      </c>
      <c r="X578" s="59" t="s">
        <v>3093</v>
      </c>
      <c r="Y578" s="56" t="s">
        <v>149</v>
      </c>
      <c r="Z578" s="56" t="s">
        <v>150</v>
      </c>
      <c r="AA578" s="56" t="s">
        <v>151</v>
      </c>
      <c r="AB578" s="56" t="s">
        <v>152</v>
      </c>
      <c r="AC578" s="56" t="s">
        <v>153</v>
      </c>
      <c r="AD578"/>
      <c r="AE578" s="56" t="s">
        <v>154</v>
      </c>
      <c r="AF578" s="56" t="s">
        <v>155</v>
      </c>
      <c r="AG578" s="56" t="s">
        <v>156</v>
      </c>
      <c r="AH578" s="56" t="s">
        <v>157</v>
      </c>
      <c r="AI578" s="56" t="s">
        <v>74</v>
      </c>
      <c r="AJ578" s="56" t="s">
        <v>158</v>
      </c>
      <c r="AK578" s="56" t="s">
        <v>159</v>
      </c>
      <c r="AL578" s="56" t="s">
        <v>159</v>
      </c>
      <c r="AM578"/>
      <c r="AN578" s="56" t="s">
        <v>75</v>
      </c>
      <c r="AO578" s="56" t="s">
        <v>3</v>
      </c>
      <c r="AP578" s="60">
        <v>144.18</v>
      </c>
      <c r="AQ578" s="60">
        <v>0</v>
      </c>
      <c r="AR578" s="58">
        <v>1</v>
      </c>
      <c r="AS578" s="58">
        <v>0</v>
      </c>
      <c r="AT578" s="60">
        <v>-10039.51</v>
      </c>
      <c r="AU578" s="60">
        <v>7665.89</v>
      </c>
      <c r="AV578" s="60">
        <v>144.18</v>
      </c>
      <c r="AW578" s="60">
        <v>17922.060000000001</v>
      </c>
      <c r="AX578" s="60">
        <v>7882.55</v>
      </c>
      <c r="AY578" s="60">
        <v>25587.95</v>
      </c>
      <c r="AZ578" s="60">
        <v>0</v>
      </c>
      <c r="BA578" s="60">
        <v>0</v>
      </c>
      <c r="BB578" s="60">
        <v>0</v>
      </c>
      <c r="BC578" s="60">
        <v>0</v>
      </c>
      <c r="BD578" s="60">
        <v>0</v>
      </c>
      <c r="BE578" s="60">
        <v>0</v>
      </c>
      <c r="BF578" s="60">
        <v>0</v>
      </c>
      <c r="BG578" s="60">
        <v>0</v>
      </c>
      <c r="BH578" s="60">
        <v>0</v>
      </c>
      <c r="BI578" s="60">
        <v>51392.56</v>
      </c>
      <c r="BJ578" s="61">
        <v>170</v>
      </c>
      <c r="BK578" s="2" t="s">
        <v>2979</v>
      </c>
    </row>
    <row r="579" spans="1:63" s="1" customFormat="1" ht="15" x14ac:dyDescent="0.25">
      <c r="A579" s="56" t="s">
        <v>127</v>
      </c>
      <c r="B579" s="56" t="s">
        <v>104</v>
      </c>
      <c r="C579" s="56" t="s">
        <v>128</v>
      </c>
      <c r="D579"/>
      <c r="E579"/>
      <c r="F579"/>
      <c r="G579" s="56" t="s">
        <v>129</v>
      </c>
      <c r="H579" s="56" t="s">
        <v>130</v>
      </c>
      <c r="I579" s="56" t="s">
        <v>1015</v>
      </c>
      <c r="J579"/>
      <c r="K579" s="56" t="s">
        <v>70</v>
      </c>
      <c r="L579" s="56" t="s">
        <v>131</v>
      </c>
      <c r="M579"/>
      <c r="N579"/>
      <c r="O579" s="56" t="s">
        <v>1016</v>
      </c>
      <c r="P579"/>
      <c r="Q579" s="56" t="s">
        <v>1018</v>
      </c>
      <c r="R579"/>
      <c r="S579"/>
      <c r="T579" s="56" t="s">
        <v>3090</v>
      </c>
      <c r="U579" s="56" t="s">
        <v>3072</v>
      </c>
      <c r="V579" s="56" t="s">
        <v>3094</v>
      </c>
      <c r="W579" s="58">
        <v>23664</v>
      </c>
      <c r="X579" s="59" t="s">
        <v>3095</v>
      </c>
      <c r="Y579" s="56" t="s">
        <v>149</v>
      </c>
      <c r="Z579" s="56" t="s">
        <v>150</v>
      </c>
      <c r="AA579" s="56" t="s">
        <v>151</v>
      </c>
      <c r="AB579" s="56" t="s">
        <v>152</v>
      </c>
      <c r="AC579" s="56" t="s">
        <v>153</v>
      </c>
      <c r="AD579"/>
      <c r="AE579" s="56" t="s">
        <v>154</v>
      </c>
      <c r="AF579" s="56" t="s">
        <v>155</v>
      </c>
      <c r="AG579" s="56" t="s">
        <v>156</v>
      </c>
      <c r="AH579" s="56" t="s">
        <v>157</v>
      </c>
      <c r="AI579" s="56" t="s">
        <v>74</v>
      </c>
      <c r="AJ579" s="56" t="s">
        <v>158</v>
      </c>
      <c r="AK579" s="56" t="s">
        <v>159</v>
      </c>
      <c r="AL579" s="56" t="s">
        <v>159</v>
      </c>
      <c r="AM579"/>
      <c r="AN579" s="56" t="s">
        <v>75</v>
      </c>
      <c r="AO579" s="56" t="s">
        <v>3</v>
      </c>
      <c r="AP579" s="60">
        <v>12.64</v>
      </c>
      <c r="AQ579" s="60">
        <v>0</v>
      </c>
      <c r="AR579" s="58">
        <v>1</v>
      </c>
      <c r="AS579" s="58">
        <v>0</v>
      </c>
      <c r="AT579" s="60">
        <v>-10039.51</v>
      </c>
      <c r="AU579" s="60">
        <v>7665.89</v>
      </c>
      <c r="AV579" s="60">
        <v>12.64</v>
      </c>
      <c r="AW579" s="60">
        <v>17922.060000000001</v>
      </c>
      <c r="AX579" s="60">
        <v>7882.55</v>
      </c>
      <c r="AY579" s="60">
        <v>25587.95</v>
      </c>
      <c r="AZ579" s="60">
        <v>0</v>
      </c>
      <c r="BA579" s="60">
        <v>0</v>
      </c>
      <c r="BB579" s="60">
        <v>0</v>
      </c>
      <c r="BC579" s="60">
        <v>0</v>
      </c>
      <c r="BD579" s="60">
        <v>0</v>
      </c>
      <c r="BE579" s="60">
        <v>0</v>
      </c>
      <c r="BF579" s="60">
        <v>0</v>
      </c>
      <c r="BG579" s="60">
        <v>0</v>
      </c>
      <c r="BH579" s="60">
        <v>0</v>
      </c>
      <c r="BI579" s="60">
        <v>51392.56</v>
      </c>
      <c r="BJ579" s="61">
        <v>170</v>
      </c>
      <c r="BK579" s="2" t="s">
        <v>2979</v>
      </c>
    </row>
    <row r="580" spans="1:63" s="1" customFormat="1" ht="15" x14ac:dyDescent="0.25">
      <c r="A580" s="56" t="s">
        <v>127</v>
      </c>
      <c r="B580" s="56" t="s">
        <v>104</v>
      </c>
      <c r="C580" s="56" t="s">
        <v>128</v>
      </c>
      <c r="D580"/>
      <c r="E580"/>
      <c r="F580"/>
      <c r="G580" s="56" t="s">
        <v>129</v>
      </c>
      <c r="H580" s="56" t="s">
        <v>130</v>
      </c>
      <c r="I580" s="56" t="s">
        <v>1015</v>
      </c>
      <c r="J580"/>
      <c r="K580" s="56" t="s">
        <v>70</v>
      </c>
      <c r="L580" s="56" t="s">
        <v>131</v>
      </c>
      <c r="M580"/>
      <c r="N580"/>
      <c r="O580" s="56" t="s">
        <v>1016</v>
      </c>
      <c r="P580"/>
      <c r="Q580" s="56" t="s">
        <v>1018</v>
      </c>
      <c r="R580"/>
      <c r="S580"/>
      <c r="T580" s="56" t="s">
        <v>3096</v>
      </c>
      <c r="U580" s="56" t="s">
        <v>3096</v>
      </c>
      <c r="V580" s="56" t="s">
        <v>3097</v>
      </c>
      <c r="W580" s="58">
        <v>39012</v>
      </c>
      <c r="X580" s="59" t="s">
        <v>3098</v>
      </c>
      <c r="Y580" s="56" t="s">
        <v>1028</v>
      </c>
      <c r="Z580" s="56" t="s">
        <v>1029</v>
      </c>
      <c r="AA580" s="56" t="s">
        <v>94</v>
      </c>
      <c r="AB580" s="56" t="s">
        <v>1030</v>
      </c>
      <c r="AC580" s="56" t="s">
        <v>95</v>
      </c>
      <c r="AD580"/>
      <c r="AE580" s="56" t="s">
        <v>1031</v>
      </c>
      <c r="AF580" s="56" t="s">
        <v>1032</v>
      </c>
      <c r="AG580" s="56" t="s">
        <v>115</v>
      </c>
      <c r="AH580" s="56" t="s">
        <v>1033</v>
      </c>
      <c r="AI580" s="56" t="s">
        <v>74</v>
      </c>
      <c r="AJ580" s="56" t="s">
        <v>97</v>
      </c>
      <c r="AK580" s="56" t="s">
        <v>109</v>
      </c>
      <c r="AL580" s="56" t="s">
        <v>110</v>
      </c>
      <c r="AM580"/>
      <c r="AN580" s="56" t="s">
        <v>75</v>
      </c>
      <c r="AO580" s="56" t="s">
        <v>3</v>
      </c>
      <c r="AP580" s="60">
        <v>63.24</v>
      </c>
      <c r="AQ580" s="60">
        <v>0</v>
      </c>
      <c r="AR580" s="58">
        <v>1</v>
      </c>
      <c r="AS580" s="58">
        <v>0</v>
      </c>
      <c r="AT580" s="60">
        <v>-10039.51</v>
      </c>
      <c r="AU580" s="60">
        <v>7665.89</v>
      </c>
      <c r="AV580" s="60">
        <v>63.24</v>
      </c>
      <c r="AW580" s="60">
        <v>17922.060000000001</v>
      </c>
      <c r="AX580" s="60">
        <v>7882.55</v>
      </c>
      <c r="AY580" s="60">
        <v>25587.95</v>
      </c>
      <c r="AZ580" s="60">
        <v>0</v>
      </c>
      <c r="BA580" s="60">
        <v>0</v>
      </c>
      <c r="BB580" s="60">
        <v>0</v>
      </c>
      <c r="BC580" s="60">
        <v>0</v>
      </c>
      <c r="BD580" s="60">
        <v>0</v>
      </c>
      <c r="BE580" s="60">
        <v>0</v>
      </c>
      <c r="BF580" s="60">
        <v>0</v>
      </c>
      <c r="BG580" s="60">
        <v>0</v>
      </c>
      <c r="BH580" s="60">
        <v>0</v>
      </c>
      <c r="BI580" s="60">
        <v>51392.56</v>
      </c>
      <c r="BJ580" s="61">
        <v>170</v>
      </c>
      <c r="BK580" s="2" t="s">
        <v>2979</v>
      </c>
    </row>
    <row r="581" spans="1:63" s="1" customFormat="1" ht="15" x14ac:dyDescent="0.25">
      <c r="A581" s="56" t="s">
        <v>127</v>
      </c>
      <c r="B581" s="56" t="s">
        <v>104</v>
      </c>
      <c r="C581" s="56" t="s">
        <v>128</v>
      </c>
      <c r="D581"/>
      <c r="E581"/>
      <c r="F581"/>
      <c r="G581" s="56" t="s">
        <v>129</v>
      </c>
      <c r="H581" s="56" t="s">
        <v>130</v>
      </c>
      <c r="I581" s="56" t="s">
        <v>1015</v>
      </c>
      <c r="J581"/>
      <c r="K581" s="56" t="s">
        <v>70</v>
      </c>
      <c r="L581" s="56" t="s">
        <v>131</v>
      </c>
      <c r="M581"/>
      <c r="N581"/>
      <c r="O581" s="56" t="s">
        <v>1016</v>
      </c>
      <c r="P581"/>
      <c r="Q581" s="56" t="s">
        <v>1018</v>
      </c>
      <c r="R581"/>
      <c r="S581"/>
      <c r="T581" s="56" t="s">
        <v>3096</v>
      </c>
      <c r="U581" s="56" t="s">
        <v>3090</v>
      </c>
      <c r="V581" s="56" t="s">
        <v>3099</v>
      </c>
      <c r="W581" s="58">
        <v>34007</v>
      </c>
      <c r="X581" s="59" t="s">
        <v>3100</v>
      </c>
      <c r="Y581" s="56" t="s">
        <v>3101</v>
      </c>
      <c r="Z581" s="56" t="s">
        <v>3102</v>
      </c>
      <c r="AA581" s="56" t="s">
        <v>76</v>
      </c>
      <c r="AB581" s="56" t="s">
        <v>102</v>
      </c>
      <c r="AC581" s="56" t="s">
        <v>103</v>
      </c>
      <c r="AD581"/>
      <c r="AE581" s="56" t="s">
        <v>3103</v>
      </c>
      <c r="AF581" s="56" t="s">
        <v>1982</v>
      </c>
      <c r="AG581" s="56" t="s">
        <v>1983</v>
      </c>
      <c r="AH581" s="56" t="s">
        <v>3104</v>
      </c>
      <c r="AI581" s="56" t="s">
        <v>74</v>
      </c>
      <c r="AJ581" s="56" t="s">
        <v>79</v>
      </c>
      <c r="AK581" s="56" t="s">
        <v>170</v>
      </c>
      <c r="AL581" s="56" t="s">
        <v>170</v>
      </c>
      <c r="AM581"/>
      <c r="AN581" s="56" t="s">
        <v>75</v>
      </c>
      <c r="AO581" s="56" t="s">
        <v>3</v>
      </c>
      <c r="AP581" s="60">
        <v>90.83</v>
      </c>
      <c r="AQ581" s="60">
        <v>0</v>
      </c>
      <c r="AR581" s="58">
        <v>1</v>
      </c>
      <c r="AS581" s="58">
        <v>0</v>
      </c>
      <c r="AT581" s="60">
        <v>-10039.51</v>
      </c>
      <c r="AU581" s="60">
        <v>7665.89</v>
      </c>
      <c r="AV581" s="60">
        <v>90.83</v>
      </c>
      <c r="AW581" s="60">
        <v>17922.060000000001</v>
      </c>
      <c r="AX581" s="60">
        <v>7882.55</v>
      </c>
      <c r="AY581" s="60">
        <v>25587.95</v>
      </c>
      <c r="AZ581" s="60">
        <v>0</v>
      </c>
      <c r="BA581" s="60">
        <v>0</v>
      </c>
      <c r="BB581" s="60">
        <v>0</v>
      </c>
      <c r="BC581" s="60">
        <v>0</v>
      </c>
      <c r="BD581" s="60">
        <v>0</v>
      </c>
      <c r="BE581" s="60">
        <v>0</v>
      </c>
      <c r="BF581" s="60">
        <v>0</v>
      </c>
      <c r="BG581" s="60">
        <v>0</v>
      </c>
      <c r="BH581" s="60">
        <v>0</v>
      </c>
      <c r="BI581" s="60">
        <v>51392.56</v>
      </c>
      <c r="BJ581" s="61">
        <v>170</v>
      </c>
      <c r="BK581" s="2" t="s">
        <v>2979</v>
      </c>
    </row>
    <row r="582" spans="1:63" s="1" customFormat="1" ht="15" x14ac:dyDescent="0.25">
      <c r="A582" s="56" t="s">
        <v>127</v>
      </c>
      <c r="B582" s="56" t="s">
        <v>104</v>
      </c>
      <c r="C582" s="56" t="s">
        <v>128</v>
      </c>
      <c r="D582"/>
      <c r="E582"/>
      <c r="F582"/>
      <c r="G582" s="56" t="s">
        <v>129</v>
      </c>
      <c r="H582" s="56" t="s">
        <v>130</v>
      </c>
      <c r="I582" s="56" t="s">
        <v>1015</v>
      </c>
      <c r="J582"/>
      <c r="K582" s="56" t="s">
        <v>70</v>
      </c>
      <c r="L582" s="56" t="s">
        <v>131</v>
      </c>
      <c r="M582"/>
      <c r="N582"/>
      <c r="O582" s="56" t="s">
        <v>1016</v>
      </c>
      <c r="P582"/>
      <c r="Q582" s="56" t="s">
        <v>1017</v>
      </c>
      <c r="R582"/>
      <c r="S582"/>
      <c r="T582" s="56" t="s">
        <v>3096</v>
      </c>
      <c r="U582" s="56" t="s">
        <v>3096</v>
      </c>
      <c r="V582" s="56" t="s">
        <v>3105</v>
      </c>
      <c r="W582" s="58">
        <v>35323</v>
      </c>
      <c r="X582" s="59" t="s">
        <v>3106</v>
      </c>
      <c r="Y582" s="56" t="s">
        <v>807</v>
      </c>
      <c r="Z582" s="56" t="s">
        <v>808</v>
      </c>
      <c r="AA582" s="56" t="s">
        <v>94</v>
      </c>
      <c r="AB582" s="56" t="s">
        <v>809</v>
      </c>
      <c r="AC582" s="56" t="s">
        <v>116</v>
      </c>
      <c r="AD582"/>
      <c r="AE582" s="56" t="s">
        <v>810</v>
      </c>
      <c r="AF582" s="56" t="s">
        <v>811</v>
      </c>
      <c r="AG582"/>
      <c r="AH582" s="56" t="s">
        <v>812</v>
      </c>
      <c r="AI582" s="56" t="s">
        <v>117</v>
      </c>
      <c r="AJ582" s="56" t="s">
        <v>94</v>
      </c>
      <c r="AK582" s="56" t="s">
        <v>813</v>
      </c>
      <c r="AL582" s="56" t="s">
        <v>813</v>
      </c>
      <c r="AM582"/>
      <c r="AN582" s="56" t="s">
        <v>75</v>
      </c>
      <c r="AO582" s="56" t="s">
        <v>3</v>
      </c>
      <c r="AP582" s="60">
        <v>9.93</v>
      </c>
      <c r="AQ582" s="60">
        <v>0</v>
      </c>
      <c r="AR582" s="58">
        <v>1</v>
      </c>
      <c r="AS582" s="58">
        <v>0</v>
      </c>
      <c r="AT582" s="60">
        <v>-10039.51</v>
      </c>
      <c r="AU582" s="60">
        <v>7665.89</v>
      </c>
      <c r="AV582" s="60">
        <v>9.93</v>
      </c>
      <c r="AW582" s="60">
        <v>17922.060000000001</v>
      </c>
      <c r="AX582" s="60">
        <v>7882.55</v>
      </c>
      <c r="AY582" s="60">
        <v>25587.95</v>
      </c>
      <c r="AZ582" s="60">
        <v>0</v>
      </c>
      <c r="BA582" s="60">
        <v>0</v>
      </c>
      <c r="BB582" s="60">
        <v>0</v>
      </c>
      <c r="BC582" s="60">
        <v>0</v>
      </c>
      <c r="BD582" s="60">
        <v>0</v>
      </c>
      <c r="BE582" s="60">
        <v>0</v>
      </c>
      <c r="BF582" s="60">
        <v>0</v>
      </c>
      <c r="BG582" s="60">
        <v>0</v>
      </c>
      <c r="BH582" s="60">
        <v>0</v>
      </c>
      <c r="BI582" s="60">
        <v>51392.56</v>
      </c>
      <c r="BJ582" s="61">
        <v>170</v>
      </c>
      <c r="BK582" s="2" t="s">
        <v>2979</v>
      </c>
    </row>
    <row r="583" spans="1:63" s="1" customFormat="1" ht="15" x14ac:dyDescent="0.25">
      <c r="A583" s="56" t="s">
        <v>127</v>
      </c>
      <c r="B583" s="56" t="s">
        <v>104</v>
      </c>
      <c r="C583" s="56" t="s">
        <v>128</v>
      </c>
      <c r="D583"/>
      <c r="E583"/>
      <c r="F583"/>
      <c r="G583" s="56" t="s">
        <v>129</v>
      </c>
      <c r="H583" s="56" t="s">
        <v>130</v>
      </c>
      <c r="I583" s="56" t="s">
        <v>1015</v>
      </c>
      <c r="J583"/>
      <c r="K583" s="56" t="s">
        <v>70</v>
      </c>
      <c r="L583" s="56" t="s">
        <v>131</v>
      </c>
      <c r="M583"/>
      <c r="N583"/>
      <c r="O583" s="56" t="s">
        <v>1016</v>
      </c>
      <c r="P583"/>
      <c r="Q583" s="56" t="s">
        <v>1018</v>
      </c>
      <c r="R583"/>
      <c r="S583"/>
      <c r="T583" s="56" t="s">
        <v>3107</v>
      </c>
      <c r="U583" s="56" t="s">
        <v>3107</v>
      </c>
      <c r="V583" s="56" t="s">
        <v>3108</v>
      </c>
      <c r="W583" s="58">
        <v>47881</v>
      </c>
      <c r="X583" s="59" t="s">
        <v>3109</v>
      </c>
      <c r="Y583" s="56" t="s">
        <v>1028</v>
      </c>
      <c r="Z583" s="56" t="s">
        <v>1029</v>
      </c>
      <c r="AA583" s="56" t="s">
        <v>94</v>
      </c>
      <c r="AB583" s="56" t="s">
        <v>1030</v>
      </c>
      <c r="AC583" s="56" t="s">
        <v>95</v>
      </c>
      <c r="AD583"/>
      <c r="AE583" s="56" t="s">
        <v>1031</v>
      </c>
      <c r="AF583" s="56" t="s">
        <v>1032</v>
      </c>
      <c r="AG583" s="56" t="s">
        <v>115</v>
      </c>
      <c r="AH583" s="56" t="s">
        <v>1033</v>
      </c>
      <c r="AI583" s="56" t="s">
        <v>74</v>
      </c>
      <c r="AJ583" s="56" t="s">
        <v>97</v>
      </c>
      <c r="AK583" s="56" t="s">
        <v>109</v>
      </c>
      <c r="AL583" s="56" t="s">
        <v>110</v>
      </c>
      <c r="AM583"/>
      <c r="AN583" s="56" t="s">
        <v>75</v>
      </c>
      <c r="AO583" s="56" t="s">
        <v>3</v>
      </c>
      <c r="AP583" s="60">
        <v>63.24</v>
      </c>
      <c r="AQ583" s="60">
        <v>0</v>
      </c>
      <c r="AR583" s="58">
        <v>1</v>
      </c>
      <c r="AS583" s="58">
        <v>0</v>
      </c>
      <c r="AT583" s="60">
        <v>-10039.51</v>
      </c>
      <c r="AU583" s="60">
        <v>7665.89</v>
      </c>
      <c r="AV583" s="60">
        <v>63.24</v>
      </c>
      <c r="AW583" s="60">
        <v>17922.060000000001</v>
      </c>
      <c r="AX583" s="60">
        <v>7882.55</v>
      </c>
      <c r="AY583" s="60">
        <v>25587.95</v>
      </c>
      <c r="AZ583" s="60">
        <v>0</v>
      </c>
      <c r="BA583" s="60">
        <v>0</v>
      </c>
      <c r="BB583" s="60">
        <v>0</v>
      </c>
      <c r="BC583" s="60">
        <v>0</v>
      </c>
      <c r="BD583" s="60">
        <v>0</v>
      </c>
      <c r="BE583" s="60">
        <v>0</v>
      </c>
      <c r="BF583" s="60">
        <v>0</v>
      </c>
      <c r="BG583" s="60">
        <v>0</v>
      </c>
      <c r="BH583" s="60">
        <v>0</v>
      </c>
      <c r="BI583" s="60">
        <v>51392.56</v>
      </c>
      <c r="BJ583" s="61">
        <v>170</v>
      </c>
      <c r="BK583" s="2" t="s">
        <v>2979</v>
      </c>
    </row>
    <row r="584" spans="1:63" s="1" customFormat="1" ht="15" x14ac:dyDescent="0.25">
      <c r="A584" s="56" t="s">
        <v>127</v>
      </c>
      <c r="B584" s="56" t="s">
        <v>104</v>
      </c>
      <c r="C584" s="56" t="s">
        <v>128</v>
      </c>
      <c r="D584"/>
      <c r="E584"/>
      <c r="F584"/>
      <c r="G584" s="56" t="s">
        <v>129</v>
      </c>
      <c r="H584" s="56" t="s">
        <v>130</v>
      </c>
      <c r="I584" s="56" t="s">
        <v>1015</v>
      </c>
      <c r="J584"/>
      <c r="K584" s="56" t="s">
        <v>70</v>
      </c>
      <c r="L584" s="56" t="s">
        <v>131</v>
      </c>
      <c r="M584"/>
      <c r="N584"/>
      <c r="O584" s="56" t="s">
        <v>1016</v>
      </c>
      <c r="P584"/>
      <c r="Q584" s="56" t="s">
        <v>1018</v>
      </c>
      <c r="R584"/>
      <c r="S584"/>
      <c r="T584" s="56" t="s">
        <v>3107</v>
      </c>
      <c r="U584" s="56" t="s">
        <v>3107</v>
      </c>
      <c r="V584" s="56" t="s">
        <v>3110</v>
      </c>
      <c r="W584" s="58">
        <v>45253</v>
      </c>
      <c r="X584" s="59" t="s">
        <v>3111</v>
      </c>
      <c r="Y584" s="56" t="s">
        <v>1025</v>
      </c>
      <c r="Z584" s="56" t="s">
        <v>1026</v>
      </c>
      <c r="AA584" s="56" t="s">
        <v>98</v>
      </c>
      <c r="AB584" s="56" t="s">
        <v>99</v>
      </c>
      <c r="AC584" s="56" t="s">
        <v>100</v>
      </c>
      <c r="AD584"/>
      <c r="AE584" s="56" t="s">
        <v>1027</v>
      </c>
      <c r="AF584" s="56" t="s">
        <v>762</v>
      </c>
      <c r="AG584" s="56" t="s">
        <v>763</v>
      </c>
      <c r="AH584" s="56" t="s">
        <v>764</v>
      </c>
      <c r="AI584" s="56" t="s">
        <v>74</v>
      </c>
      <c r="AJ584" s="56" t="s">
        <v>98</v>
      </c>
      <c r="AK584" s="56" t="s">
        <v>765</v>
      </c>
      <c r="AL584" s="56" t="s">
        <v>765</v>
      </c>
      <c r="AM584"/>
      <c r="AN584" s="56" t="s">
        <v>75</v>
      </c>
      <c r="AO584" s="56" t="s">
        <v>3</v>
      </c>
      <c r="AP584" s="60">
        <v>263.06</v>
      </c>
      <c r="AQ584" s="60">
        <v>0</v>
      </c>
      <c r="AR584" s="58">
        <v>1</v>
      </c>
      <c r="AS584" s="58">
        <v>0</v>
      </c>
      <c r="AT584" s="60">
        <v>-10039.51</v>
      </c>
      <c r="AU584" s="60">
        <v>7665.89</v>
      </c>
      <c r="AV584" s="60">
        <v>263.06</v>
      </c>
      <c r="AW584" s="60">
        <v>17922.060000000001</v>
      </c>
      <c r="AX584" s="60">
        <v>7882.55</v>
      </c>
      <c r="AY584" s="60">
        <v>25587.95</v>
      </c>
      <c r="AZ584" s="60">
        <v>0</v>
      </c>
      <c r="BA584" s="60">
        <v>0</v>
      </c>
      <c r="BB584" s="60">
        <v>0</v>
      </c>
      <c r="BC584" s="60">
        <v>0</v>
      </c>
      <c r="BD584" s="60">
        <v>0</v>
      </c>
      <c r="BE584" s="60">
        <v>0</v>
      </c>
      <c r="BF584" s="60">
        <v>0</v>
      </c>
      <c r="BG584" s="60">
        <v>0</v>
      </c>
      <c r="BH584" s="60">
        <v>0</v>
      </c>
      <c r="BI584" s="60">
        <v>51392.56</v>
      </c>
      <c r="BJ584" s="61">
        <v>170</v>
      </c>
      <c r="BK584" s="2" t="s">
        <v>2979</v>
      </c>
    </row>
    <row r="585" spans="1:63" s="1" customFormat="1" ht="15" x14ac:dyDescent="0.25">
      <c r="A585" s="56" t="s">
        <v>127</v>
      </c>
      <c r="B585" s="56" t="s">
        <v>104</v>
      </c>
      <c r="C585" s="56" t="s">
        <v>128</v>
      </c>
      <c r="D585"/>
      <c r="E585"/>
      <c r="F585"/>
      <c r="G585" s="56" t="s">
        <v>129</v>
      </c>
      <c r="H585" s="56" t="s">
        <v>130</v>
      </c>
      <c r="I585" s="56" t="s">
        <v>1015</v>
      </c>
      <c r="J585"/>
      <c r="K585" s="56" t="s">
        <v>70</v>
      </c>
      <c r="L585" s="56" t="s">
        <v>131</v>
      </c>
      <c r="M585"/>
      <c r="N585"/>
      <c r="O585" s="56" t="s">
        <v>1016</v>
      </c>
      <c r="P585"/>
      <c r="Q585" s="56" t="s">
        <v>1017</v>
      </c>
      <c r="R585"/>
      <c r="S585"/>
      <c r="T585" s="56" t="s">
        <v>3107</v>
      </c>
      <c r="U585" s="56" t="s">
        <v>3096</v>
      </c>
      <c r="V585" s="56" t="s">
        <v>3112</v>
      </c>
      <c r="W585" s="58">
        <v>45815</v>
      </c>
      <c r="X585" s="59" t="s">
        <v>3113</v>
      </c>
      <c r="Y585" s="56" t="s">
        <v>775</v>
      </c>
      <c r="Z585" s="56" t="s">
        <v>776</v>
      </c>
      <c r="AA585" s="56" t="s">
        <v>76</v>
      </c>
      <c r="AB585" s="56" t="s">
        <v>124</v>
      </c>
      <c r="AC585" s="56" t="s">
        <v>125</v>
      </c>
      <c r="AD585"/>
      <c r="AE585" s="56" t="s">
        <v>777</v>
      </c>
      <c r="AF585" s="56" t="s">
        <v>760</v>
      </c>
      <c r="AG585" s="56" t="s">
        <v>761</v>
      </c>
      <c r="AH585" s="56" t="s">
        <v>778</v>
      </c>
      <c r="AI585" s="56" t="s">
        <v>81</v>
      </c>
      <c r="AJ585" s="56" t="s">
        <v>79</v>
      </c>
      <c r="AK585" s="56" t="s">
        <v>170</v>
      </c>
      <c r="AL585" s="56" t="s">
        <v>170</v>
      </c>
      <c r="AM585"/>
      <c r="AN585" s="56" t="s">
        <v>75</v>
      </c>
      <c r="AO585" s="56" t="s">
        <v>2</v>
      </c>
      <c r="AP585" s="60">
        <v>17.899999999999999</v>
      </c>
      <c r="AQ585" s="60">
        <v>0</v>
      </c>
      <c r="AR585" s="58">
        <v>1</v>
      </c>
      <c r="AS585" s="58">
        <v>0</v>
      </c>
      <c r="AT585" s="60">
        <v>-10039.51</v>
      </c>
      <c r="AU585" s="60">
        <v>7665.89</v>
      </c>
      <c r="AV585" s="60">
        <v>12.99</v>
      </c>
      <c r="AW585" s="60">
        <v>17922.060000000001</v>
      </c>
      <c r="AX585" s="60">
        <v>7882.55</v>
      </c>
      <c r="AY585" s="60">
        <v>25587.95</v>
      </c>
      <c r="AZ585" s="60">
        <v>0</v>
      </c>
      <c r="BA585" s="60">
        <v>0</v>
      </c>
      <c r="BB585" s="60">
        <v>0</v>
      </c>
      <c r="BC585" s="60">
        <v>0</v>
      </c>
      <c r="BD585" s="60">
        <v>0</v>
      </c>
      <c r="BE585" s="60">
        <v>0</v>
      </c>
      <c r="BF585" s="60">
        <v>0</v>
      </c>
      <c r="BG585" s="60">
        <v>0</v>
      </c>
      <c r="BH585" s="60">
        <v>0</v>
      </c>
      <c r="BI585" s="60">
        <v>51392.56</v>
      </c>
      <c r="BJ585" s="61">
        <v>170</v>
      </c>
      <c r="BK585" s="2" t="s">
        <v>2979</v>
      </c>
    </row>
    <row r="586" spans="1:63" s="1" customFormat="1" ht="15" x14ac:dyDescent="0.25">
      <c r="A586" s="56" t="s">
        <v>127</v>
      </c>
      <c r="B586" s="56" t="s">
        <v>104</v>
      </c>
      <c r="C586" s="56" t="s">
        <v>128</v>
      </c>
      <c r="D586"/>
      <c r="E586"/>
      <c r="F586"/>
      <c r="G586" s="56" t="s">
        <v>129</v>
      </c>
      <c r="H586" s="56" t="s">
        <v>130</v>
      </c>
      <c r="I586" s="56" t="s">
        <v>1015</v>
      </c>
      <c r="J586"/>
      <c r="K586" s="56" t="s">
        <v>70</v>
      </c>
      <c r="L586" s="56" t="s">
        <v>131</v>
      </c>
      <c r="M586"/>
      <c r="N586"/>
      <c r="O586" s="56" t="s">
        <v>1016</v>
      </c>
      <c r="P586"/>
      <c r="Q586" s="56" t="s">
        <v>1018</v>
      </c>
      <c r="R586"/>
      <c r="S586"/>
      <c r="T586" s="56" t="s">
        <v>3107</v>
      </c>
      <c r="U586" s="56" t="s">
        <v>3090</v>
      </c>
      <c r="V586" s="56" t="s">
        <v>3114</v>
      </c>
      <c r="W586" s="58">
        <v>46871</v>
      </c>
      <c r="X586" s="59" t="s">
        <v>3115</v>
      </c>
      <c r="Y586" s="56" t="s">
        <v>765</v>
      </c>
      <c r="Z586" s="56" t="s">
        <v>802</v>
      </c>
      <c r="AA586" s="56" t="s">
        <v>98</v>
      </c>
      <c r="AB586" s="56" t="s">
        <v>99</v>
      </c>
      <c r="AC586" s="56" t="s">
        <v>100</v>
      </c>
      <c r="AD586"/>
      <c r="AE586" s="56" t="s">
        <v>803</v>
      </c>
      <c r="AF586" s="56" t="s">
        <v>762</v>
      </c>
      <c r="AG586" s="56" t="s">
        <v>763</v>
      </c>
      <c r="AH586" s="56" t="s">
        <v>764</v>
      </c>
      <c r="AI586" s="56" t="s">
        <v>74</v>
      </c>
      <c r="AJ586" s="56" t="s">
        <v>98</v>
      </c>
      <c r="AK586" s="56" t="s">
        <v>765</v>
      </c>
      <c r="AL586" s="56" t="s">
        <v>765</v>
      </c>
      <c r="AM586"/>
      <c r="AN586" s="56" t="s">
        <v>75</v>
      </c>
      <c r="AO586" s="56" t="s">
        <v>3</v>
      </c>
      <c r="AP586" s="60">
        <v>700.62</v>
      </c>
      <c r="AQ586" s="60">
        <v>0</v>
      </c>
      <c r="AR586" s="58">
        <v>1</v>
      </c>
      <c r="AS586" s="58">
        <v>0</v>
      </c>
      <c r="AT586" s="60">
        <v>-10039.51</v>
      </c>
      <c r="AU586" s="60">
        <v>7665.89</v>
      </c>
      <c r="AV586" s="60">
        <v>700.62</v>
      </c>
      <c r="AW586" s="60">
        <v>17922.060000000001</v>
      </c>
      <c r="AX586" s="60">
        <v>7882.55</v>
      </c>
      <c r="AY586" s="60">
        <v>25587.95</v>
      </c>
      <c r="AZ586" s="60">
        <v>0</v>
      </c>
      <c r="BA586" s="60">
        <v>0</v>
      </c>
      <c r="BB586" s="60">
        <v>0</v>
      </c>
      <c r="BC586" s="60">
        <v>0</v>
      </c>
      <c r="BD586" s="60">
        <v>0</v>
      </c>
      <c r="BE586" s="60">
        <v>0</v>
      </c>
      <c r="BF586" s="60">
        <v>0</v>
      </c>
      <c r="BG586" s="60">
        <v>0</v>
      </c>
      <c r="BH586" s="60">
        <v>0</v>
      </c>
      <c r="BI586" s="60">
        <v>51392.56</v>
      </c>
      <c r="BJ586" s="61">
        <v>170</v>
      </c>
      <c r="BK586" s="2" t="s">
        <v>2979</v>
      </c>
    </row>
    <row r="587" spans="1:63" s="1" customFormat="1" ht="15" x14ac:dyDescent="0.25">
      <c r="A587" s="56" t="s">
        <v>127</v>
      </c>
      <c r="B587" s="56" t="s">
        <v>104</v>
      </c>
      <c r="C587" s="56" t="s">
        <v>128</v>
      </c>
      <c r="D587"/>
      <c r="E587"/>
      <c r="F587"/>
      <c r="G587" s="56" t="s">
        <v>129</v>
      </c>
      <c r="H587" s="56" t="s">
        <v>130</v>
      </c>
      <c r="I587" s="56" t="s">
        <v>1015</v>
      </c>
      <c r="J587"/>
      <c r="K587" s="56" t="s">
        <v>70</v>
      </c>
      <c r="L587" s="56" t="s">
        <v>131</v>
      </c>
      <c r="M587"/>
      <c r="N587"/>
      <c r="O587" s="56" t="s">
        <v>1016</v>
      </c>
      <c r="P587"/>
      <c r="Q587" s="56" t="s">
        <v>1018</v>
      </c>
      <c r="R587"/>
      <c r="S587"/>
      <c r="T587" s="56" t="s">
        <v>3107</v>
      </c>
      <c r="U587" s="56" t="s">
        <v>3090</v>
      </c>
      <c r="V587" s="56" t="s">
        <v>3116</v>
      </c>
      <c r="W587" s="58">
        <v>47625</v>
      </c>
      <c r="X587" s="59" t="s">
        <v>3117</v>
      </c>
      <c r="Y587" s="56" t="s">
        <v>2290</v>
      </c>
      <c r="Z587" s="56" t="s">
        <v>2291</v>
      </c>
      <c r="AA587" s="56" t="s">
        <v>98</v>
      </c>
      <c r="AB587" s="56" t="s">
        <v>99</v>
      </c>
      <c r="AC587" s="56" t="s">
        <v>100</v>
      </c>
      <c r="AD587"/>
      <c r="AE587" s="56" t="s">
        <v>805</v>
      </c>
      <c r="AF587" s="56" t="s">
        <v>72</v>
      </c>
      <c r="AG587" s="56" t="s">
        <v>73</v>
      </c>
      <c r="AH587" s="56" t="s">
        <v>806</v>
      </c>
      <c r="AI587" s="56" t="s">
        <v>74</v>
      </c>
      <c r="AJ587" s="56" t="s">
        <v>98</v>
      </c>
      <c r="AK587" s="56" t="s">
        <v>2292</v>
      </c>
      <c r="AL587" s="56" t="s">
        <v>2293</v>
      </c>
      <c r="AM587"/>
      <c r="AN587" s="56" t="s">
        <v>75</v>
      </c>
      <c r="AO587" s="56" t="s">
        <v>3</v>
      </c>
      <c r="AP587" s="60">
        <v>1024.43</v>
      </c>
      <c r="AQ587" s="60">
        <v>0</v>
      </c>
      <c r="AR587" s="58">
        <v>1</v>
      </c>
      <c r="AS587" s="58">
        <v>0</v>
      </c>
      <c r="AT587" s="60">
        <v>-10039.51</v>
      </c>
      <c r="AU587" s="60">
        <v>7665.89</v>
      </c>
      <c r="AV587" s="60">
        <v>1024.43</v>
      </c>
      <c r="AW587" s="60">
        <v>17922.060000000001</v>
      </c>
      <c r="AX587" s="60">
        <v>7882.55</v>
      </c>
      <c r="AY587" s="60">
        <v>25587.95</v>
      </c>
      <c r="AZ587" s="60">
        <v>0</v>
      </c>
      <c r="BA587" s="60">
        <v>0</v>
      </c>
      <c r="BB587" s="60">
        <v>0</v>
      </c>
      <c r="BC587" s="60">
        <v>0</v>
      </c>
      <c r="BD587" s="60">
        <v>0</v>
      </c>
      <c r="BE587" s="60">
        <v>0</v>
      </c>
      <c r="BF587" s="60">
        <v>0</v>
      </c>
      <c r="BG587" s="60">
        <v>0</v>
      </c>
      <c r="BH587" s="60">
        <v>0</v>
      </c>
      <c r="BI587" s="60">
        <v>51392.56</v>
      </c>
      <c r="BJ587" s="61">
        <v>170</v>
      </c>
      <c r="BK587" s="2" t="s">
        <v>2979</v>
      </c>
    </row>
    <row r="588" spans="1:63" s="1" customFormat="1" ht="15" x14ac:dyDescent="0.25">
      <c r="A588" s="56" t="s">
        <v>127</v>
      </c>
      <c r="B588" s="56" t="s">
        <v>104</v>
      </c>
      <c r="C588" s="56" t="s">
        <v>128</v>
      </c>
      <c r="D588"/>
      <c r="E588"/>
      <c r="F588"/>
      <c r="G588" s="56" t="s">
        <v>129</v>
      </c>
      <c r="H588" s="56" t="s">
        <v>130</v>
      </c>
      <c r="I588" s="56" t="s">
        <v>1015</v>
      </c>
      <c r="J588"/>
      <c r="K588" s="56" t="s">
        <v>70</v>
      </c>
      <c r="L588" s="56" t="s">
        <v>131</v>
      </c>
      <c r="M588"/>
      <c r="N588"/>
      <c r="O588" s="56" t="s">
        <v>1016</v>
      </c>
      <c r="P588"/>
      <c r="Q588" s="56" t="s">
        <v>1018</v>
      </c>
      <c r="R588"/>
      <c r="S588"/>
      <c r="T588" s="56" t="s">
        <v>3107</v>
      </c>
      <c r="U588" s="56" t="s">
        <v>3096</v>
      </c>
      <c r="V588" s="56" t="s">
        <v>3118</v>
      </c>
      <c r="W588" s="58">
        <v>47595</v>
      </c>
      <c r="X588" s="59" t="s">
        <v>3119</v>
      </c>
      <c r="Y588" s="56" t="s">
        <v>1371</v>
      </c>
      <c r="Z588" s="56" t="s">
        <v>1372</v>
      </c>
      <c r="AA588" s="56" t="s">
        <v>98</v>
      </c>
      <c r="AB588" s="56" t="s">
        <v>99</v>
      </c>
      <c r="AC588" s="56" t="s">
        <v>100</v>
      </c>
      <c r="AD588"/>
      <c r="AE588" s="56" t="s">
        <v>805</v>
      </c>
      <c r="AF588" s="56" t="s">
        <v>72</v>
      </c>
      <c r="AG588" s="56" t="s">
        <v>73</v>
      </c>
      <c r="AH588" s="56" t="s">
        <v>806</v>
      </c>
      <c r="AI588" s="56" t="s">
        <v>74</v>
      </c>
      <c r="AJ588" s="56" t="s">
        <v>98</v>
      </c>
      <c r="AK588" s="56" t="s">
        <v>1373</v>
      </c>
      <c r="AL588" s="56" t="s">
        <v>1373</v>
      </c>
      <c r="AM588"/>
      <c r="AN588" s="56" t="s">
        <v>75</v>
      </c>
      <c r="AO588" s="56" t="s">
        <v>3</v>
      </c>
      <c r="AP588" s="60">
        <v>379.35</v>
      </c>
      <c r="AQ588" s="60">
        <v>0</v>
      </c>
      <c r="AR588" s="58">
        <v>1</v>
      </c>
      <c r="AS588" s="58">
        <v>0</v>
      </c>
      <c r="AT588" s="60">
        <v>-10039.51</v>
      </c>
      <c r="AU588" s="60">
        <v>7665.89</v>
      </c>
      <c r="AV588" s="60">
        <v>379.35</v>
      </c>
      <c r="AW588" s="60">
        <v>17922.060000000001</v>
      </c>
      <c r="AX588" s="60">
        <v>7882.55</v>
      </c>
      <c r="AY588" s="60">
        <v>25587.95</v>
      </c>
      <c r="AZ588" s="60">
        <v>0</v>
      </c>
      <c r="BA588" s="60">
        <v>0</v>
      </c>
      <c r="BB588" s="60">
        <v>0</v>
      </c>
      <c r="BC588" s="60">
        <v>0</v>
      </c>
      <c r="BD588" s="60">
        <v>0</v>
      </c>
      <c r="BE588" s="60">
        <v>0</v>
      </c>
      <c r="BF588" s="60">
        <v>0</v>
      </c>
      <c r="BG588" s="60">
        <v>0</v>
      </c>
      <c r="BH588" s="60">
        <v>0</v>
      </c>
      <c r="BI588" s="60">
        <v>51392.56</v>
      </c>
      <c r="BJ588" s="61">
        <v>170</v>
      </c>
      <c r="BK588" s="2" t="s">
        <v>2979</v>
      </c>
    </row>
    <row r="589" spans="1:63" s="1" customFormat="1" ht="15" x14ac:dyDescent="0.25">
      <c r="A589" s="49" t="s">
        <v>127</v>
      </c>
      <c r="B589" s="49" t="s">
        <v>104</v>
      </c>
      <c r="C589" s="49" t="s">
        <v>128</v>
      </c>
      <c r="D589"/>
      <c r="E589"/>
      <c r="F589"/>
      <c r="G589" s="49" t="s">
        <v>129</v>
      </c>
      <c r="H589" s="49" t="s">
        <v>130</v>
      </c>
      <c r="I589" s="49" t="s">
        <v>1015</v>
      </c>
      <c r="J589"/>
      <c r="K589" s="49" t="s">
        <v>70</v>
      </c>
      <c r="L589" s="49" t="s">
        <v>131</v>
      </c>
      <c r="M589"/>
      <c r="N589"/>
      <c r="O589" s="49" t="s">
        <v>1016</v>
      </c>
      <c r="P589"/>
      <c r="Q589" s="49" t="s">
        <v>1017</v>
      </c>
      <c r="R589"/>
      <c r="S589"/>
      <c r="T589" s="49" t="s">
        <v>3120</v>
      </c>
      <c r="U589" s="49" t="s">
        <v>3107</v>
      </c>
      <c r="V589" s="49" t="s">
        <v>3121</v>
      </c>
      <c r="W589" s="50">
        <v>44157</v>
      </c>
      <c r="X589" s="51" t="s">
        <v>3122</v>
      </c>
      <c r="Y589" s="49" t="s">
        <v>807</v>
      </c>
      <c r="Z589" s="49" t="s">
        <v>808</v>
      </c>
      <c r="AA589" s="49" t="s">
        <v>94</v>
      </c>
      <c r="AB589" s="49" t="s">
        <v>809</v>
      </c>
      <c r="AC589" s="49" t="s">
        <v>116</v>
      </c>
      <c r="AD589"/>
      <c r="AE589" s="49" t="s">
        <v>810</v>
      </c>
      <c r="AF589" s="49" t="s">
        <v>811</v>
      </c>
      <c r="AG589"/>
      <c r="AH589" s="49" t="s">
        <v>812</v>
      </c>
      <c r="AI589" s="49" t="s">
        <v>117</v>
      </c>
      <c r="AJ589" s="49" t="s">
        <v>94</v>
      </c>
      <c r="AK589" s="49" t="s">
        <v>813</v>
      </c>
      <c r="AL589" s="49" t="s">
        <v>813</v>
      </c>
      <c r="AM589"/>
      <c r="AN589" s="49" t="s">
        <v>75</v>
      </c>
      <c r="AO589" s="49" t="s">
        <v>3</v>
      </c>
      <c r="AP589" s="52">
        <v>54.03</v>
      </c>
      <c r="AQ589" s="52">
        <v>0</v>
      </c>
      <c r="AR589" s="50">
        <v>1</v>
      </c>
      <c r="AS589" s="50">
        <v>0</v>
      </c>
      <c r="AT589" s="52">
        <v>7665.89</v>
      </c>
      <c r="AU589" s="52">
        <v>75015.69</v>
      </c>
      <c r="AV589" s="52">
        <v>54.03</v>
      </c>
      <c r="AW589" s="52">
        <v>17922.060000000001</v>
      </c>
      <c r="AX589" s="52">
        <v>7882.55</v>
      </c>
      <c r="AY589" s="52">
        <v>25587.95</v>
      </c>
      <c r="AZ589" s="52">
        <v>75015.69</v>
      </c>
      <c r="BA589" s="52">
        <v>0</v>
      </c>
      <c r="BB589" s="52">
        <v>0</v>
      </c>
      <c r="BC589" s="52">
        <v>0</v>
      </c>
      <c r="BD589" s="52">
        <v>0</v>
      </c>
      <c r="BE589" s="52">
        <v>0</v>
      </c>
      <c r="BF589" s="52">
        <v>0</v>
      </c>
      <c r="BG589" s="52">
        <v>0</v>
      </c>
      <c r="BH589" s="52">
        <v>0</v>
      </c>
      <c r="BI589" s="52">
        <v>126408.25</v>
      </c>
      <c r="BJ589" s="53">
        <v>238</v>
      </c>
      <c r="BK589" s="54" t="s">
        <v>3123</v>
      </c>
    </row>
    <row r="590" spans="1:63" s="1" customFormat="1" ht="15" x14ac:dyDescent="0.25">
      <c r="A590" s="49" t="s">
        <v>127</v>
      </c>
      <c r="B590" s="49" t="s">
        <v>104</v>
      </c>
      <c r="C590" s="49" t="s">
        <v>128</v>
      </c>
      <c r="D590"/>
      <c r="E590"/>
      <c r="F590"/>
      <c r="G590" s="49" t="s">
        <v>129</v>
      </c>
      <c r="H590" s="49" t="s">
        <v>130</v>
      </c>
      <c r="I590" s="49" t="s">
        <v>1015</v>
      </c>
      <c r="J590"/>
      <c r="K590" s="49" t="s">
        <v>70</v>
      </c>
      <c r="L590" s="49" t="s">
        <v>131</v>
      </c>
      <c r="M590"/>
      <c r="N590"/>
      <c r="O590" s="49" t="s">
        <v>1016</v>
      </c>
      <c r="P590"/>
      <c r="Q590" s="49" t="s">
        <v>1017</v>
      </c>
      <c r="R590"/>
      <c r="S590"/>
      <c r="T590" s="49" t="s">
        <v>3120</v>
      </c>
      <c r="U590" s="49" t="s">
        <v>3120</v>
      </c>
      <c r="V590" s="49" t="s">
        <v>3124</v>
      </c>
      <c r="W590" s="50">
        <v>44326</v>
      </c>
      <c r="X590" s="51" t="s">
        <v>3125</v>
      </c>
      <c r="Y590" s="49" t="s">
        <v>807</v>
      </c>
      <c r="Z590" s="49" t="s">
        <v>808</v>
      </c>
      <c r="AA590" s="49" t="s">
        <v>94</v>
      </c>
      <c r="AB590" s="49" t="s">
        <v>809</v>
      </c>
      <c r="AC590" s="49" t="s">
        <v>116</v>
      </c>
      <c r="AD590"/>
      <c r="AE590" s="49" t="s">
        <v>810</v>
      </c>
      <c r="AF590" s="49" t="s">
        <v>811</v>
      </c>
      <c r="AG590"/>
      <c r="AH590" s="49" t="s">
        <v>812</v>
      </c>
      <c r="AI590" s="49" t="s">
        <v>117</v>
      </c>
      <c r="AJ590" s="49" t="s">
        <v>94</v>
      </c>
      <c r="AK590" s="49" t="s">
        <v>813</v>
      </c>
      <c r="AL590" s="49" t="s">
        <v>813</v>
      </c>
      <c r="AM590"/>
      <c r="AN590" s="49" t="s">
        <v>75</v>
      </c>
      <c r="AO590" s="49" t="s">
        <v>3</v>
      </c>
      <c r="AP590" s="52">
        <v>9.64</v>
      </c>
      <c r="AQ590" s="52">
        <v>0</v>
      </c>
      <c r="AR590" s="50">
        <v>1</v>
      </c>
      <c r="AS590" s="50">
        <v>0</v>
      </c>
      <c r="AT590" s="52">
        <v>7665.89</v>
      </c>
      <c r="AU590" s="52">
        <v>75015.69</v>
      </c>
      <c r="AV590" s="52">
        <v>9.64</v>
      </c>
      <c r="AW590" s="52">
        <v>17922.060000000001</v>
      </c>
      <c r="AX590" s="52">
        <v>7882.55</v>
      </c>
      <c r="AY590" s="52">
        <v>25587.95</v>
      </c>
      <c r="AZ590" s="52">
        <v>75015.69</v>
      </c>
      <c r="BA590" s="52">
        <v>0</v>
      </c>
      <c r="BB590" s="52">
        <v>0</v>
      </c>
      <c r="BC590" s="52">
        <v>0</v>
      </c>
      <c r="BD590" s="52">
        <v>0</v>
      </c>
      <c r="BE590" s="52">
        <v>0</v>
      </c>
      <c r="BF590" s="52">
        <v>0</v>
      </c>
      <c r="BG590" s="52">
        <v>0</v>
      </c>
      <c r="BH590" s="52">
        <v>0</v>
      </c>
      <c r="BI590" s="52">
        <v>126408.25</v>
      </c>
      <c r="BJ590" s="53">
        <v>238</v>
      </c>
      <c r="BK590" s="54" t="s">
        <v>3123</v>
      </c>
    </row>
    <row r="591" spans="1:63" s="1" customFormat="1" ht="15" x14ac:dyDescent="0.25">
      <c r="A591" s="49" t="s">
        <v>127</v>
      </c>
      <c r="B591" s="49" t="s">
        <v>104</v>
      </c>
      <c r="C591" s="49" t="s">
        <v>128</v>
      </c>
      <c r="D591"/>
      <c r="E591"/>
      <c r="F591"/>
      <c r="G591" s="49" t="s">
        <v>129</v>
      </c>
      <c r="H591" s="49" t="s">
        <v>130</v>
      </c>
      <c r="I591" s="49" t="s">
        <v>1015</v>
      </c>
      <c r="J591"/>
      <c r="K591" s="49" t="s">
        <v>70</v>
      </c>
      <c r="L591" s="49" t="s">
        <v>131</v>
      </c>
      <c r="M591"/>
      <c r="N591"/>
      <c r="O591" s="49" t="s">
        <v>1016</v>
      </c>
      <c r="P591"/>
      <c r="Q591" s="49" t="s">
        <v>1018</v>
      </c>
      <c r="R591"/>
      <c r="S591"/>
      <c r="T591" s="49" t="s">
        <v>3120</v>
      </c>
      <c r="U591" s="49" t="s">
        <v>3120</v>
      </c>
      <c r="V591" s="49" t="s">
        <v>3126</v>
      </c>
      <c r="W591" s="50">
        <v>46933</v>
      </c>
      <c r="X591" s="51" t="s">
        <v>3127</v>
      </c>
      <c r="Y591" s="49" t="s">
        <v>1028</v>
      </c>
      <c r="Z591" s="49" t="s">
        <v>1029</v>
      </c>
      <c r="AA591" s="49" t="s">
        <v>94</v>
      </c>
      <c r="AB591" s="49" t="s">
        <v>1030</v>
      </c>
      <c r="AC591" s="49" t="s">
        <v>95</v>
      </c>
      <c r="AD591"/>
      <c r="AE591" s="49" t="s">
        <v>1031</v>
      </c>
      <c r="AF591" s="49" t="s">
        <v>1032</v>
      </c>
      <c r="AG591" s="49" t="s">
        <v>115</v>
      </c>
      <c r="AH591" s="49" t="s">
        <v>1033</v>
      </c>
      <c r="AI591" s="49" t="s">
        <v>74</v>
      </c>
      <c r="AJ591" s="49" t="s">
        <v>97</v>
      </c>
      <c r="AK591" s="49" t="s">
        <v>109</v>
      </c>
      <c r="AL591" s="49" t="s">
        <v>110</v>
      </c>
      <c r="AM591"/>
      <c r="AN591" s="49" t="s">
        <v>75</v>
      </c>
      <c r="AO591" s="49" t="s">
        <v>3</v>
      </c>
      <c r="AP591" s="52">
        <v>63.24</v>
      </c>
      <c r="AQ591" s="52">
        <v>0</v>
      </c>
      <c r="AR591" s="50">
        <v>1</v>
      </c>
      <c r="AS591" s="50">
        <v>0</v>
      </c>
      <c r="AT591" s="52">
        <v>7665.89</v>
      </c>
      <c r="AU591" s="52">
        <v>75015.69</v>
      </c>
      <c r="AV591" s="52">
        <v>63.24</v>
      </c>
      <c r="AW591" s="52">
        <v>17922.060000000001</v>
      </c>
      <c r="AX591" s="52">
        <v>7882.55</v>
      </c>
      <c r="AY591" s="52">
        <v>25587.95</v>
      </c>
      <c r="AZ591" s="52">
        <v>75015.69</v>
      </c>
      <c r="BA591" s="52">
        <v>0</v>
      </c>
      <c r="BB591" s="52">
        <v>0</v>
      </c>
      <c r="BC591" s="52">
        <v>0</v>
      </c>
      <c r="BD591" s="52">
        <v>0</v>
      </c>
      <c r="BE591" s="52">
        <v>0</v>
      </c>
      <c r="BF591" s="52">
        <v>0</v>
      </c>
      <c r="BG591" s="52">
        <v>0</v>
      </c>
      <c r="BH591" s="52">
        <v>0</v>
      </c>
      <c r="BI591" s="52">
        <v>126408.25</v>
      </c>
      <c r="BJ591" s="53">
        <v>238</v>
      </c>
      <c r="BK591" s="54" t="s">
        <v>3123</v>
      </c>
    </row>
    <row r="592" spans="1:63" s="1" customFormat="1" ht="15" x14ac:dyDescent="0.25">
      <c r="A592" s="49" t="s">
        <v>127</v>
      </c>
      <c r="B592" s="49" t="s">
        <v>104</v>
      </c>
      <c r="C592" s="49" t="s">
        <v>128</v>
      </c>
      <c r="D592"/>
      <c r="E592"/>
      <c r="F592"/>
      <c r="G592" s="49" t="s">
        <v>129</v>
      </c>
      <c r="H592" s="49" t="s">
        <v>130</v>
      </c>
      <c r="I592" s="49" t="s">
        <v>1015</v>
      </c>
      <c r="J592"/>
      <c r="K592" s="49" t="s">
        <v>70</v>
      </c>
      <c r="L592" s="49" t="s">
        <v>131</v>
      </c>
      <c r="M592"/>
      <c r="N592"/>
      <c r="O592" s="49" t="s">
        <v>1016</v>
      </c>
      <c r="P592"/>
      <c r="Q592" s="49" t="s">
        <v>1018</v>
      </c>
      <c r="R592"/>
      <c r="S592"/>
      <c r="T592" s="49" t="s">
        <v>3120</v>
      </c>
      <c r="U592" s="49" t="s">
        <v>3107</v>
      </c>
      <c r="V592" s="49" t="s">
        <v>2640</v>
      </c>
      <c r="W592" s="50">
        <v>48212</v>
      </c>
      <c r="X592" s="51" t="s">
        <v>3128</v>
      </c>
      <c r="Y592" s="49" t="s">
        <v>149</v>
      </c>
      <c r="Z592" s="49" t="s">
        <v>150</v>
      </c>
      <c r="AA592" s="49" t="s">
        <v>1019</v>
      </c>
      <c r="AB592" s="49" t="s">
        <v>152</v>
      </c>
      <c r="AC592" s="49" t="s">
        <v>153</v>
      </c>
      <c r="AD592"/>
      <c r="AE592" s="49" t="s">
        <v>154</v>
      </c>
      <c r="AF592" s="49" t="s">
        <v>155</v>
      </c>
      <c r="AG592" s="49" t="s">
        <v>156</v>
      </c>
      <c r="AH592" s="49" t="s">
        <v>157</v>
      </c>
      <c r="AI592" s="49" t="s">
        <v>74</v>
      </c>
      <c r="AJ592" s="49" t="s">
        <v>158</v>
      </c>
      <c r="AK592" s="49" t="s">
        <v>159</v>
      </c>
      <c r="AL592" s="49" t="s">
        <v>159</v>
      </c>
      <c r="AM592"/>
      <c r="AN592" s="49" t="s">
        <v>75</v>
      </c>
      <c r="AO592" s="49" t="s">
        <v>3</v>
      </c>
      <c r="AP592" s="52">
        <v>89.76</v>
      </c>
      <c r="AQ592" s="52">
        <v>0</v>
      </c>
      <c r="AR592" s="50">
        <v>1</v>
      </c>
      <c r="AS592" s="50">
        <v>0</v>
      </c>
      <c r="AT592" s="52">
        <v>7665.89</v>
      </c>
      <c r="AU592" s="52">
        <v>75015.69</v>
      </c>
      <c r="AV592" s="52">
        <v>89.76</v>
      </c>
      <c r="AW592" s="52">
        <v>17922.060000000001</v>
      </c>
      <c r="AX592" s="52">
        <v>7882.55</v>
      </c>
      <c r="AY592" s="52">
        <v>25587.95</v>
      </c>
      <c r="AZ592" s="52">
        <v>75015.69</v>
      </c>
      <c r="BA592" s="52">
        <v>0</v>
      </c>
      <c r="BB592" s="52">
        <v>0</v>
      </c>
      <c r="BC592" s="52">
        <v>0</v>
      </c>
      <c r="BD592" s="52">
        <v>0</v>
      </c>
      <c r="BE592" s="52">
        <v>0</v>
      </c>
      <c r="BF592" s="52">
        <v>0</v>
      </c>
      <c r="BG592" s="52">
        <v>0</v>
      </c>
      <c r="BH592" s="52">
        <v>0</v>
      </c>
      <c r="BI592" s="52">
        <v>126408.25</v>
      </c>
      <c r="BJ592" s="53">
        <v>238</v>
      </c>
      <c r="BK592" s="54" t="s">
        <v>3123</v>
      </c>
    </row>
    <row r="593" spans="1:68" s="1" customFormat="1" ht="15" x14ac:dyDescent="0.25">
      <c r="A593" s="49" t="s">
        <v>127</v>
      </c>
      <c r="B593" s="49" t="s">
        <v>104</v>
      </c>
      <c r="C593" s="49" t="s">
        <v>128</v>
      </c>
      <c r="D593"/>
      <c r="E593"/>
      <c r="F593"/>
      <c r="G593" s="49" t="s">
        <v>129</v>
      </c>
      <c r="H593" s="49" t="s">
        <v>130</v>
      </c>
      <c r="I593" s="49" t="s">
        <v>1015</v>
      </c>
      <c r="J593"/>
      <c r="K593" s="49" t="s">
        <v>70</v>
      </c>
      <c r="L593" s="49" t="s">
        <v>131</v>
      </c>
      <c r="M593"/>
      <c r="N593"/>
      <c r="O593" s="49" t="s">
        <v>1016</v>
      </c>
      <c r="P593"/>
      <c r="Q593" s="49" t="s">
        <v>1018</v>
      </c>
      <c r="R593"/>
      <c r="S593"/>
      <c r="T593" s="49" t="s">
        <v>3120</v>
      </c>
      <c r="U593" s="49" t="s">
        <v>3107</v>
      </c>
      <c r="V593" s="49" t="s">
        <v>3110</v>
      </c>
      <c r="W593" s="50">
        <v>41167</v>
      </c>
      <c r="X593" s="51" t="s">
        <v>3129</v>
      </c>
      <c r="Y593" s="49" t="s">
        <v>765</v>
      </c>
      <c r="Z593" s="49" t="s">
        <v>802</v>
      </c>
      <c r="AA593" s="49" t="s">
        <v>98</v>
      </c>
      <c r="AB593" s="49" t="s">
        <v>99</v>
      </c>
      <c r="AC593" s="49" t="s">
        <v>100</v>
      </c>
      <c r="AD593"/>
      <c r="AE593" s="49" t="s">
        <v>803</v>
      </c>
      <c r="AF593" s="49" t="s">
        <v>762</v>
      </c>
      <c r="AG593" s="49" t="s">
        <v>763</v>
      </c>
      <c r="AH593" s="49" t="s">
        <v>764</v>
      </c>
      <c r="AI593" s="49" t="s">
        <v>74</v>
      </c>
      <c r="AJ593" s="49" t="s">
        <v>98</v>
      </c>
      <c r="AK593" s="49" t="s">
        <v>765</v>
      </c>
      <c r="AL593" s="49" t="s">
        <v>765</v>
      </c>
      <c r="AM593"/>
      <c r="AN593" s="49" t="s">
        <v>75</v>
      </c>
      <c r="AO593" s="49" t="s">
        <v>3</v>
      </c>
      <c r="AP593" s="52">
        <v>40</v>
      </c>
      <c r="AQ593" s="52">
        <v>0</v>
      </c>
      <c r="AR593" s="50">
        <v>1</v>
      </c>
      <c r="AS593" s="50">
        <v>0</v>
      </c>
      <c r="AT593" s="52">
        <v>7665.89</v>
      </c>
      <c r="AU593" s="52">
        <v>75015.69</v>
      </c>
      <c r="AV593" s="52">
        <v>40</v>
      </c>
      <c r="AW593" s="52">
        <v>17922.060000000001</v>
      </c>
      <c r="AX593" s="52">
        <v>7882.55</v>
      </c>
      <c r="AY593" s="52">
        <v>25587.95</v>
      </c>
      <c r="AZ593" s="52">
        <v>75015.69</v>
      </c>
      <c r="BA593" s="52">
        <v>0</v>
      </c>
      <c r="BB593" s="52">
        <v>0</v>
      </c>
      <c r="BC593" s="52">
        <v>0</v>
      </c>
      <c r="BD593" s="52">
        <v>0</v>
      </c>
      <c r="BE593" s="52">
        <v>0</v>
      </c>
      <c r="BF593" s="52">
        <v>0</v>
      </c>
      <c r="BG593" s="52">
        <v>0</v>
      </c>
      <c r="BH593" s="52">
        <v>0</v>
      </c>
      <c r="BI593" s="52">
        <v>126408.25</v>
      </c>
      <c r="BJ593" s="53">
        <v>238</v>
      </c>
      <c r="BK593" s="54" t="s">
        <v>3123</v>
      </c>
      <c r="BP593" s="62"/>
    </row>
    <row r="594" spans="1:68" s="1" customFormat="1" ht="15" x14ac:dyDescent="0.25">
      <c r="A594" s="49" t="s">
        <v>127</v>
      </c>
      <c r="B594" s="49" t="s">
        <v>104</v>
      </c>
      <c r="C594" s="49" t="s">
        <v>128</v>
      </c>
      <c r="D594"/>
      <c r="E594"/>
      <c r="F594"/>
      <c r="G594" s="49" t="s">
        <v>129</v>
      </c>
      <c r="H594" s="49" t="s">
        <v>130</v>
      </c>
      <c r="I594" s="49" t="s">
        <v>1015</v>
      </c>
      <c r="J594"/>
      <c r="K594" s="49" t="s">
        <v>70</v>
      </c>
      <c r="L594" s="49" t="s">
        <v>131</v>
      </c>
      <c r="M594"/>
      <c r="N594"/>
      <c r="O594" s="49" t="s">
        <v>1016</v>
      </c>
      <c r="P594"/>
      <c r="Q594" s="49" t="s">
        <v>1018</v>
      </c>
      <c r="R594"/>
      <c r="S594"/>
      <c r="T594" s="49" t="s">
        <v>3120</v>
      </c>
      <c r="U594" s="49" t="s">
        <v>3107</v>
      </c>
      <c r="V594" s="49" t="s">
        <v>3130</v>
      </c>
      <c r="W594" s="50">
        <v>46316</v>
      </c>
      <c r="X594" s="51" t="s">
        <v>3131</v>
      </c>
      <c r="Y594" s="49" t="s">
        <v>1371</v>
      </c>
      <c r="Z594" s="49" t="s">
        <v>1372</v>
      </c>
      <c r="AA594" s="49" t="s">
        <v>98</v>
      </c>
      <c r="AB594" s="49" t="s">
        <v>99</v>
      </c>
      <c r="AC594" s="49" t="s">
        <v>100</v>
      </c>
      <c r="AD594"/>
      <c r="AE594" s="49" t="s">
        <v>805</v>
      </c>
      <c r="AF594" s="49" t="s">
        <v>72</v>
      </c>
      <c r="AG594" s="49" t="s">
        <v>73</v>
      </c>
      <c r="AH594" s="49" t="s">
        <v>806</v>
      </c>
      <c r="AI594" s="49" t="s">
        <v>74</v>
      </c>
      <c r="AJ594" s="49" t="s">
        <v>98</v>
      </c>
      <c r="AK594" s="49" t="s">
        <v>1373</v>
      </c>
      <c r="AL594" s="49" t="s">
        <v>1373</v>
      </c>
      <c r="AM594"/>
      <c r="AN594" s="49" t="s">
        <v>75</v>
      </c>
      <c r="AO594" s="49" t="s">
        <v>3</v>
      </c>
      <c r="AP594" s="52">
        <v>1180.99</v>
      </c>
      <c r="AQ594" s="52">
        <v>0</v>
      </c>
      <c r="AR594" s="50">
        <v>1</v>
      </c>
      <c r="AS594" s="50">
        <v>0</v>
      </c>
      <c r="AT594" s="52">
        <v>7665.89</v>
      </c>
      <c r="AU594" s="52">
        <v>75015.69</v>
      </c>
      <c r="AV594" s="52">
        <v>1180.99</v>
      </c>
      <c r="AW594" s="52">
        <v>17922.060000000001</v>
      </c>
      <c r="AX594" s="52">
        <v>7882.55</v>
      </c>
      <c r="AY594" s="52">
        <v>25587.95</v>
      </c>
      <c r="AZ594" s="52">
        <v>75015.69</v>
      </c>
      <c r="BA594" s="52">
        <v>0</v>
      </c>
      <c r="BB594" s="52">
        <v>0</v>
      </c>
      <c r="BC594" s="52">
        <v>0</v>
      </c>
      <c r="BD594" s="52">
        <v>0</v>
      </c>
      <c r="BE594" s="52">
        <v>0</v>
      </c>
      <c r="BF594" s="52">
        <v>0</v>
      </c>
      <c r="BG594" s="52">
        <v>0</v>
      </c>
      <c r="BH594" s="52">
        <v>0</v>
      </c>
      <c r="BI594" s="52">
        <v>126408.25</v>
      </c>
      <c r="BJ594" s="53">
        <v>238</v>
      </c>
      <c r="BK594" s="54" t="s">
        <v>3123</v>
      </c>
    </row>
    <row r="595" spans="1:68" s="1" customFormat="1" ht="15" x14ac:dyDescent="0.25">
      <c r="A595" s="49" t="s">
        <v>127</v>
      </c>
      <c r="B595" s="49" t="s">
        <v>104</v>
      </c>
      <c r="C595" s="49" t="s">
        <v>128</v>
      </c>
      <c r="D595"/>
      <c r="E595"/>
      <c r="F595"/>
      <c r="G595" s="49" t="s">
        <v>129</v>
      </c>
      <c r="H595" s="49" t="s">
        <v>130</v>
      </c>
      <c r="I595" s="49" t="s">
        <v>1015</v>
      </c>
      <c r="J595"/>
      <c r="K595" s="49" t="s">
        <v>70</v>
      </c>
      <c r="L595" s="49" t="s">
        <v>131</v>
      </c>
      <c r="M595"/>
      <c r="N595"/>
      <c r="O595" s="49" t="s">
        <v>1016</v>
      </c>
      <c r="P595"/>
      <c r="Q595" s="49" t="s">
        <v>1017</v>
      </c>
      <c r="R595"/>
      <c r="S595"/>
      <c r="T595" s="49" t="s">
        <v>2979</v>
      </c>
      <c r="U595" s="49" t="s">
        <v>2979</v>
      </c>
      <c r="V595" s="49" t="s">
        <v>3132</v>
      </c>
      <c r="W595" s="50">
        <v>39781</v>
      </c>
      <c r="X595" s="51" t="s">
        <v>3133</v>
      </c>
      <c r="Y595" s="49" t="s">
        <v>807</v>
      </c>
      <c r="Z595" s="49" t="s">
        <v>808</v>
      </c>
      <c r="AA595" s="49" t="s">
        <v>94</v>
      </c>
      <c r="AB595" s="49" t="s">
        <v>809</v>
      </c>
      <c r="AC595" s="49" t="s">
        <v>116</v>
      </c>
      <c r="AD595"/>
      <c r="AE595" s="49" t="s">
        <v>810</v>
      </c>
      <c r="AF595" s="49" t="s">
        <v>811</v>
      </c>
      <c r="AG595"/>
      <c r="AH595" s="49" t="s">
        <v>812</v>
      </c>
      <c r="AI595" s="49" t="s">
        <v>117</v>
      </c>
      <c r="AJ595" s="49" t="s">
        <v>94</v>
      </c>
      <c r="AK595" s="49" t="s">
        <v>813</v>
      </c>
      <c r="AL595" s="49" t="s">
        <v>813</v>
      </c>
      <c r="AM595"/>
      <c r="AN595" s="49" t="s">
        <v>75</v>
      </c>
      <c r="AO595" s="49" t="s">
        <v>3</v>
      </c>
      <c r="AP595" s="52">
        <v>9.58</v>
      </c>
      <c r="AQ595" s="52">
        <v>0</v>
      </c>
      <c r="AR595" s="50">
        <v>1</v>
      </c>
      <c r="AS595" s="50">
        <v>0</v>
      </c>
      <c r="AT595" s="52">
        <v>7665.89</v>
      </c>
      <c r="AU595" s="52">
        <v>75015.69</v>
      </c>
      <c r="AV595" s="52">
        <v>9.58</v>
      </c>
      <c r="AW595" s="52">
        <v>17922.060000000001</v>
      </c>
      <c r="AX595" s="52">
        <v>7882.55</v>
      </c>
      <c r="AY595" s="52">
        <v>25587.95</v>
      </c>
      <c r="AZ595" s="52">
        <v>75015.69</v>
      </c>
      <c r="BA595" s="52">
        <v>0</v>
      </c>
      <c r="BB595" s="52">
        <v>0</v>
      </c>
      <c r="BC595" s="52">
        <v>0</v>
      </c>
      <c r="BD595" s="52">
        <v>0</v>
      </c>
      <c r="BE595" s="52">
        <v>0</v>
      </c>
      <c r="BF595" s="52">
        <v>0</v>
      </c>
      <c r="BG595" s="52">
        <v>0</v>
      </c>
      <c r="BH595" s="52">
        <v>0</v>
      </c>
      <c r="BI595" s="52">
        <v>126408.25</v>
      </c>
      <c r="BJ595" s="53">
        <v>238</v>
      </c>
      <c r="BK595" s="54" t="s">
        <v>3123</v>
      </c>
    </row>
    <row r="596" spans="1:68" s="1" customFormat="1" ht="15" x14ac:dyDescent="0.25">
      <c r="A596" s="49" t="s">
        <v>127</v>
      </c>
      <c r="B596" s="49" t="s">
        <v>104</v>
      </c>
      <c r="C596" s="49" t="s">
        <v>128</v>
      </c>
      <c r="D596"/>
      <c r="E596"/>
      <c r="F596"/>
      <c r="G596" s="49" t="s">
        <v>129</v>
      </c>
      <c r="H596" s="49" t="s">
        <v>130</v>
      </c>
      <c r="I596" s="49" t="s">
        <v>1015</v>
      </c>
      <c r="J596"/>
      <c r="K596" s="49" t="s">
        <v>70</v>
      </c>
      <c r="L596" s="49" t="s">
        <v>131</v>
      </c>
      <c r="M596"/>
      <c r="N596"/>
      <c r="O596" s="49" t="s">
        <v>1016</v>
      </c>
      <c r="P596"/>
      <c r="Q596" s="49" t="s">
        <v>1018</v>
      </c>
      <c r="R596"/>
      <c r="S596"/>
      <c r="T596" s="49" t="s">
        <v>2979</v>
      </c>
      <c r="U596" s="49" t="s">
        <v>3120</v>
      </c>
      <c r="V596" s="49" t="s">
        <v>3134</v>
      </c>
      <c r="W596" s="50">
        <v>39953</v>
      </c>
      <c r="X596" s="51" t="s">
        <v>3135</v>
      </c>
      <c r="Y596" s="49" t="s">
        <v>837</v>
      </c>
      <c r="Z596" s="49" t="s">
        <v>838</v>
      </c>
      <c r="AA596" s="49" t="s">
        <v>76</v>
      </c>
      <c r="AB596" s="49" t="s">
        <v>77</v>
      </c>
      <c r="AC596" s="49" t="s">
        <v>78</v>
      </c>
      <c r="AD596"/>
      <c r="AE596" s="49" t="s">
        <v>171</v>
      </c>
      <c r="AF596" s="49" t="s">
        <v>96</v>
      </c>
      <c r="AG596" s="49" t="s">
        <v>73</v>
      </c>
      <c r="AH596" s="49" t="s">
        <v>172</v>
      </c>
      <c r="AI596" s="49" t="s">
        <v>74</v>
      </c>
      <c r="AJ596" s="49" t="s">
        <v>79</v>
      </c>
      <c r="AK596" s="49" t="s">
        <v>170</v>
      </c>
      <c r="AL596" s="49" t="s">
        <v>170</v>
      </c>
      <c r="AM596"/>
      <c r="AN596" s="49" t="s">
        <v>75</v>
      </c>
      <c r="AO596" s="49" t="s">
        <v>3</v>
      </c>
      <c r="AP596" s="52">
        <v>43.56</v>
      </c>
      <c r="AQ596" s="52">
        <v>0</v>
      </c>
      <c r="AR596" s="50">
        <v>1</v>
      </c>
      <c r="AS596" s="50">
        <v>0</v>
      </c>
      <c r="AT596" s="52">
        <v>7665.89</v>
      </c>
      <c r="AU596" s="52">
        <v>75015.69</v>
      </c>
      <c r="AV596" s="52">
        <v>43.56</v>
      </c>
      <c r="AW596" s="52">
        <v>17922.060000000001</v>
      </c>
      <c r="AX596" s="52">
        <v>7882.55</v>
      </c>
      <c r="AY596" s="52">
        <v>25587.95</v>
      </c>
      <c r="AZ596" s="52">
        <v>75015.69</v>
      </c>
      <c r="BA596" s="52">
        <v>0</v>
      </c>
      <c r="BB596" s="52">
        <v>0</v>
      </c>
      <c r="BC596" s="52">
        <v>0</v>
      </c>
      <c r="BD596" s="52">
        <v>0</v>
      </c>
      <c r="BE596" s="52">
        <v>0</v>
      </c>
      <c r="BF596" s="52">
        <v>0</v>
      </c>
      <c r="BG596" s="52">
        <v>0</v>
      </c>
      <c r="BH596" s="52">
        <v>0</v>
      </c>
      <c r="BI596" s="52">
        <v>126408.25</v>
      </c>
      <c r="BJ596" s="53">
        <v>238</v>
      </c>
      <c r="BK596" s="54" t="s">
        <v>3123</v>
      </c>
    </row>
    <row r="597" spans="1:68" s="1" customFormat="1" ht="15" x14ac:dyDescent="0.25">
      <c r="A597" s="49" t="s">
        <v>127</v>
      </c>
      <c r="B597" s="49" t="s">
        <v>104</v>
      </c>
      <c r="C597" s="49" t="s">
        <v>128</v>
      </c>
      <c r="D597"/>
      <c r="E597"/>
      <c r="F597"/>
      <c r="G597" s="49" t="s">
        <v>129</v>
      </c>
      <c r="H597" s="49" t="s">
        <v>130</v>
      </c>
      <c r="I597" s="49" t="s">
        <v>1015</v>
      </c>
      <c r="J597"/>
      <c r="K597" s="49" t="s">
        <v>70</v>
      </c>
      <c r="L597" s="49" t="s">
        <v>131</v>
      </c>
      <c r="M597"/>
      <c r="N597"/>
      <c r="O597" s="49" t="s">
        <v>1016</v>
      </c>
      <c r="P597"/>
      <c r="Q597" s="49" t="s">
        <v>1018</v>
      </c>
      <c r="R597"/>
      <c r="S597"/>
      <c r="T597" s="49" t="s">
        <v>2979</v>
      </c>
      <c r="U597" s="49" t="s">
        <v>2979</v>
      </c>
      <c r="V597" s="49" t="s">
        <v>3136</v>
      </c>
      <c r="W597" s="50">
        <v>49051</v>
      </c>
      <c r="X597" s="51" t="s">
        <v>3137</v>
      </c>
      <c r="Y597" s="49" t="s">
        <v>837</v>
      </c>
      <c r="Z597" s="49" t="s">
        <v>838</v>
      </c>
      <c r="AA597" s="49" t="s">
        <v>76</v>
      </c>
      <c r="AB597" s="49" t="s">
        <v>77</v>
      </c>
      <c r="AC597" s="49" t="s">
        <v>78</v>
      </c>
      <c r="AD597"/>
      <c r="AE597" s="49" t="s">
        <v>171</v>
      </c>
      <c r="AF597" s="49" t="s">
        <v>96</v>
      </c>
      <c r="AG597" s="49" t="s">
        <v>73</v>
      </c>
      <c r="AH597" s="49" t="s">
        <v>172</v>
      </c>
      <c r="AI597" s="49" t="s">
        <v>74</v>
      </c>
      <c r="AJ597" s="49" t="s">
        <v>79</v>
      </c>
      <c r="AK597" s="49" t="s">
        <v>170</v>
      </c>
      <c r="AL597" s="49" t="s">
        <v>170</v>
      </c>
      <c r="AM597"/>
      <c r="AN597" s="49" t="s">
        <v>75</v>
      </c>
      <c r="AO597" s="49" t="s">
        <v>3</v>
      </c>
      <c r="AP597" s="52">
        <v>93</v>
      </c>
      <c r="AQ597" s="52">
        <v>0</v>
      </c>
      <c r="AR597" s="50">
        <v>1</v>
      </c>
      <c r="AS597" s="50">
        <v>0</v>
      </c>
      <c r="AT597" s="52">
        <v>7665.89</v>
      </c>
      <c r="AU597" s="52">
        <v>75015.69</v>
      </c>
      <c r="AV597" s="52">
        <v>93</v>
      </c>
      <c r="AW597" s="52">
        <v>17922.060000000001</v>
      </c>
      <c r="AX597" s="52">
        <v>7882.55</v>
      </c>
      <c r="AY597" s="52">
        <v>25587.95</v>
      </c>
      <c r="AZ597" s="52">
        <v>75015.69</v>
      </c>
      <c r="BA597" s="52">
        <v>0</v>
      </c>
      <c r="BB597" s="52">
        <v>0</v>
      </c>
      <c r="BC597" s="52">
        <v>0</v>
      </c>
      <c r="BD597" s="52">
        <v>0</v>
      </c>
      <c r="BE597" s="52">
        <v>0</v>
      </c>
      <c r="BF597" s="52">
        <v>0</v>
      </c>
      <c r="BG597" s="52">
        <v>0</v>
      </c>
      <c r="BH597" s="52">
        <v>0</v>
      </c>
      <c r="BI597" s="52">
        <v>126408.25</v>
      </c>
      <c r="BJ597" s="53">
        <v>238</v>
      </c>
      <c r="BK597" s="54" t="s">
        <v>3123</v>
      </c>
    </row>
    <row r="598" spans="1:68" s="1" customFormat="1" ht="15" x14ac:dyDescent="0.25">
      <c r="A598" s="49" t="s">
        <v>127</v>
      </c>
      <c r="B598" s="49" t="s">
        <v>104</v>
      </c>
      <c r="C598" s="49" t="s">
        <v>128</v>
      </c>
      <c r="D598"/>
      <c r="E598"/>
      <c r="F598"/>
      <c r="G598" s="49" t="s">
        <v>129</v>
      </c>
      <c r="H598" s="49" t="s">
        <v>130</v>
      </c>
      <c r="I598" s="49" t="s">
        <v>1015</v>
      </c>
      <c r="J598"/>
      <c r="K598" s="49" t="s">
        <v>70</v>
      </c>
      <c r="L598" s="49" t="s">
        <v>131</v>
      </c>
      <c r="M598"/>
      <c r="N598"/>
      <c r="O598" s="49" t="s">
        <v>1016</v>
      </c>
      <c r="P598"/>
      <c r="Q598" s="49" t="s">
        <v>1017</v>
      </c>
      <c r="R598"/>
      <c r="S598"/>
      <c r="T598" s="49" t="s">
        <v>3138</v>
      </c>
      <c r="U598" s="49" t="s">
        <v>2979</v>
      </c>
      <c r="V598" s="49" t="s">
        <v>3139</v>
      </c>
      <c r="W598" s="50">
        <v>33995</v>
      </c>
      <c r="X598" s="51" t="s">
        <v>3140</v>
      </c>
      <c r="Y598" s="49" t="s">
        <v>807</v>
      </c>
      <c r="Z598" s="49" t="s">
        <v>808</v>
      </c>
      <c r="AA598" s="49" t="s">
        <v>94</v>
      </c>
      <c r="AB598" s="49" t="s">
        <v>809</v>
      </c>
      <c r="AC598" s="49" t="s">
        <v>116</v>
      </c>
      <c r="AD598"/>
      <c r="AE598" s="49" t="s">
        <v>810</v>
      </c>
      <c r="AF598" s="49" t="s">
        <v>811</v>
      </c>
      <c r="AG598"/>
      <c r="AH598" s="49" t="s">
        <v>812</v>
      </c>
      <c r="AI598" s="49" t="s">
        <v>117</v>
      </c>
      <c r="AJ598" s="49" t="s">
        <v>94</v>
      </c>
      <c r="AK598" s="49" t="s">
        <v>813</v>
      </c>
      <c r="AL598" s="49" t="s">
        <v>813</v>
      </c>
      <c r="AM598"/>
      <c r="AN598" s="49" t="s">
        <v>75</v>
      </c>
      <c r="AO598" s="49" t="s">
        <v>3</v>
      </c>
      <c r="AP598" s="52">
        <v>11.04</v>
      </c>
      <c r="AQ598" s="52">
        <v>0</v>
      </c>
      <c r="AR598" s="50">
        <v>1</v>
      </c>
      <c r="AS598" s="50">
        <v>0</v>
      </c>
      <c r="AT598" s="52">
        <v>7665.89</v>
      </c>
      <c r="AU598" s="52">
        <v>75015.69</v>
      </c>
      <c r="AV598" s="52">
        <v>11.04</v>
      </c>
      <c r="AW598" s="52">
        <v>17922.060000000001</v>
      </c>
      <c r="AX598" s="52">
        <v>7882.55</v>
      </c>
      <c r="AY598" s="52">
        <v>25587.95</v>
      </c>
      <c r="AZ598" s="52">
        <v>75015.69</v>
      </c>
      <c r="BA598" s="52">
        <v>0</v>
      </c>
      <c r="BB598" s="52">
        <v>0</v>
      </c>
      <c r="BC598" s="52">
        <v>0</v>
      </c>
      <c r="BD598" s="52">
        <v>0</v>
      </c>
      <c r="BE598" s="52">
        <v>0</v>
      </c>
      <c r="BF598" s="52">
        <v>0</v>
      </c>
      <c r="BG598" s="52">
        <v>0</v>
      </c>
      <c r="BH598" s="52">
        <v>0</v>
      </c>
      <c r="BI598" s="52">
        <v>126408.25</v>
      </c>
      <c r="BJ598" s="53">
        <v>238</v>
      </c>
      <c r="BK598" s="54" t="s">
        <v>3123</v>
      </c>
    </row>
    <row r="599" spans="1:68" s="1" customFormat="1" ht="15" x14ac:dyDescent="0.25">
      <c r="A599" s="49" t="s">
        <v>127</v>
      </c>
      <c r="B599" s="49" t="s">
        <v>104</v>
      </c>
      <c r="C599" s="49" t="s">
        <v>128</v>
      </c>
      <c r="D599"/>
      <c r="E599"/>
      <c r="F599"/>
      <c r="G599" s="49" t="s">
        <v>129</v>
      </c>
      <c r="H599" s="49" t="s">
        <v>130</v>
      </c>
      <c r="I599" s="49" t="s">
        <v>1015</v>
      </c>
      <c r="J599"/>
      <c r="K599" s="49" t="s">
        <v>70</v>
      </c>
      <c r="L599" s="49" t="s">
        <v>131</v>
      </c>
      <c r="M599"/>
      <c r="N599"/>
      <c r="O599" s="49" t="s">
        <v>1016</v>
      </c>
      <c r="P599"/>
      <c r="Q599" s="49" t="s">
        <v>1017</v>
      </c>
      <c r="R599"/>
      <c r="S599"/>
      <c r="T599" s="49" t="s">
        <v>3141</v>
      </c>
      <c r="U599" s="49" t="s">
        <v>3141</v>
      </c>
      <c r="V599" s="49" t="s">
        <v>3142</v>
      </c>
      <c r="W599" s="50">
        <v>20785</v>
      </c>
      <c r="X599" s="51" t="s">
        <v>3143</v>
      </c>
      <c r="Y599" s="49" t="s">
        <v>807</v>
      </c>
      <c r="Z599" s="49" t="s">
        <v>808</v>
      </c>
      <c r="AA599" s="49" t="s">
        <v>94</v>
      </c>
      <c r="AB599" s="49" t="s">
        <v>809</v>
      </c>
      <c r="AC599" s="49" t="s">
        <v>116</v>
      </c>
      <c r="AD599"/>
      <c r="AE599" s="49" t="s">
        <v>810</v>
      </c>
      <c r="AF599" s="49" t="s">
        <v>811</v>
      </c>
      <c r="AG599"/>
      <c r="AH599" s="49" t="s">
        <v>812</v>
      </c>
      <c r="AI599" s="49" t="s">
        <v>117</v>
      </c>
      <c r="AJ599" s="49" t="s">
        <v>94</v>
      </c>
      <c r="AK599" s="49" t="s">
        <v>813</v>
      </c>
      <c r="AL599" s="49" t="s">
        <v>813</v>
      </c>
      <c r="AM599"/>
      <c r="AN599" s="49" t="s">
        <v>75</v>
      </c>
      <c r="AO599" s="49" t="s">
        <v>3</v>
      </c>
      <c r="AP599" s="52">
        <v>14.75</v>
      </c>
      <c r="AQ599" s="52">
        <v>0</v>
      </c>
      <c r="AR599" s="50">
        <v>1</v>
      </c>
      <c r="AS599" s="50">
        <v>0</v>
      </c>
      <c r="AT599" s="52">
        <v>7665.89</v>
      </c>
      <c r="AU599" s="52">
        <v>75015.69</v>
      </c>
      <c r="AV599" s="52">
        <v>14.75</v>
      </c>
      <c r="AW599" s="52">
        <v>17922.060000000001</v>
      </c>
      <c r="AX599" s="52">
        <v>7882.55</v>
      </c>
      <c r="AY599" s="52">
        <v>25587.95</v>
      </c>
      <c r="AZ599" s="52">
        <v>75015.69</v>
      </c>
      <c r="BA599" s="52">
        <v>0</v>
      </c>
      <c r="BB599" s="52">
        <v>0</v>
      </c>
      <c r="BC599" s="52">
        <v>0</v>
      </c>
      <c r="BD599" s="52">
        <v>0</v>
      </c>
      <c r="BE599" s="52">
        <v>0</v>
      </c>
      <c r="BF599" s="52">
        <v>0</v>
      </c>
      <c r="BG599" s="52">
        <v>0</v>
      </c>
      <c r="BH599" s="52">
        <v>0</v>
      </c>
      <c r="BI599" s="52">
        <v>126408.25</v>
      </c>
      <c r="BJ599" s="53">
        <v>238</v>
      </c>
      <c r="BK599" s="54" t="s">
        <v>3123</v>
      </c>
    </row>
    <row r="600" spans="1:68" s="1" customFormat="1" ht="15" x14ac:dyDescent="0.25">
      <c r="A600" s="49" t="s">
        <v>127</v>
      </c>
      <c r="B600" s="49" t="s">
        <v>104</v>
      </c>
      <c r="C600" s="49" t="s">
        <v>128</v>
      </c>
      <c r="D600"/>
      <c r="E600"/>
      <c r="F600"/>
      <c r="G600" s="49" t="s">
        <v>129</v>
      </c>
      <c r="H600" s="49" t="s">
        <v>130</v>
      </c>
      <c r="I600" s="49" t="s">
        <v>1015</v>
      </c>
      <c r="J600"/>
      <c r="K600" s="49" t="s">
        <v>70</v>
      </c>
      <c r="L600" s="49" t="s">
        <v>131</v>
      </c>
      <c r="M600"/>
      <c r="N600"/>
      <c r="O600" s="49" t="s">
        <v>1016</v>
      </c>
      <c r="P600"/>
      <c r="Q600" s="49" t="s">
        <v>1017</v>
      </c>
      <c r="R600"/>
      <c r="S600"/>
      <c r="T600" s="49" t="s">
        <v>3144</v>
      </c>
      <c r="U600" s="49" t="s">
        <v>3141</v>
      </c>
      <c r="V600" s="49" t="s">
        <v>3145</v>
      </c>
      <c r="W600" s="50">
        <v>38851</v>
      </c>
      <c r="X600" s="51" t="s">
        <v>3146</v>
      </c>
      <c r="Y600" s="49" t="s">
        <v>807</v>
      </c>
      <c r="Z600" s="49" t="s">
        <v>808</v>
      </c>
      <c r="AA600" s="49" t="s">
        <v>94</v>
      </c>
      <c r="AB600" s="49" t="s">
        <v>809</v>
      </c>
      <c r="AC600" s="49" t="s">
        <v>116</v>
      </c>
      <c r="AD600"/>
      <c r="AE600" s="49" t="s">
        <v>810</v>
      </c>
      <c r="AF600" s="49" t="s">
        <v>811</v>
      </c>
      <c r="AG600"/>
      <c r="AH600" s="49" t="s">
        <v>812</v>
      </c>
      <c r="AI600" s="49" t="s">
        <v>117</v>
      </c>
      <c r="AJ600" s="49" t="s">
        <v>94</v>
      </c>
      <c r="AK600" s="49" t="s">
        <v>813</v>
      </c>
      <c r="AL600" s="49" t="s">
        <v>813</v>
      </c>
      <c r="AM600"/>
      <c r="AN600" s="49" t="s">
        <v>75</v>
      </c>
      <c r="AO600" s="49" t="s">
        <v>3</v>
      </c>
      <c r="AP600" s="52">
        <v>10.17</v>
      </c>
      <c r="AQ600" s="52">
        <v>0</v>
      </c>
      <c r="AR600" s="50">
        <v>1</v>
      </c>
      <c r="AS600" s="50">
        <v>0</v>
      </c>
      <c r="AT600" s="52">
        <v>7665.89</v>
      </c>
      <c r="AU600" s="52">
        <v>75015.69</v>
      </c>
      <c r="AV600" s="52">
        <v>10.17</v>
      </c>
      <c r="AW600" s="52">
        <v>17922.060000000001</v>
      </c>
      <c r="AX600" s="52">
        <v>7882.55</v>
      </c>
      <c r="AY600" s="52">
        <v>25587.95</v>
      </c>
      <c r="AZ600" s="52">
        <v>75015.69</v>
      </c>
      <c r="BA600" s="52">
        <v>0</v>
      </c>
      <c r="BB600" s="52">
        <v>0</v>
      </c>
      <c r="BC600" s="52">
        <v>0</v>
      </c>
      <c r="BD600" s="52">
        <v>0</v>
      </c>
      <c r="BE600" s="52">
        <v>0</v>
      </c>
      <c r="BF600" s="52">
        <v>0</v>
      </c>
      <c r="BG600" s="52">
        <v>0</v>
      </c>
      <c r="BH600" s="52">
        <v>0</v>
      </c>
      <c r="BI600" s="52">
        <v>126408.25</v>
      </c>
      <c r="BJ600" s="53">
        <v>238</v>
      </c>
      <c r="BK600" s="54" t="s">
        <v>3123</v>
      </c>
    </row>
    <row r="601" spans="1:68" s="1" customFormat="1" ht="15" x14ac:dyDescent="0.25">
      <c r="A601" s="49" t="s">
        <v>127</v>
      </c>
      <c r="B601" s="49" t="s">
        <v>104</v>
      </c>
      <c r="C601" s="49" t="s">
        <v>128</v>
      </c>
      <c r="D601"/>
      <c r="E601"/>
      <c r="F601"/>
      <c r="G601" s="49" t="s">
        <v>129</v>
      </c>
      <c r="H601" s="49" t="s">
        <v>130</v>
      </c>
      <c r="I601" s="49" t="s">
        <v>1015</v>
      </c>
      <c r="J601"/>
      <c r="K601" s="49" t="s">
        <v>70</v>
      </c>
      <c r="L601" s="49" t="s">
        <v>131</v>
      </c>
      <c r="M601"/>
      <c r="N601"/>
      <c r="O601" s="49" t="s">
        <v>1016</v>
      </c>
      <c r="P601"/>
      <c r="Q601" s="49" t="s">
        <v>1018</v>
      </c>
      <c r="R601"/>
      <c r="S601"/>
      <c r="T601" s="49" t="s">
        <v>3144</v>
      </c>
      <c r="U601" s="49" t="s">
        <v>3147</v>
      </c>
      <c r="V601" s="49" t="s">
        <v>3148</v>
      </c>
      <c r="W601" s="50">
        <v>36238</v>
      </c>
      <c r="X601" s="51" t="s">
        <v>3149</v>
      </c>
      <c r="Y601" s="49" t="s">
        <v>3150</v>
      </c>
      <c r="Z601" s="49" t="s">
        <v>3151</v>
      </c>
      <c r="AA601" s="49" t="s">
        <v>105</v>
      </c>
      <c r="AB601" s="49" t="s">
        <v>106</v>
      </c>
      <c r="AC601" s="49" t="s">
        <v>107</v>
      </c>
      <c r="AD601"/>
      <c r="AE601" s="49" t="s">
        <v>3152</v>
      </c>
      <c r="AF601" s="49" t="s">
        <v>114</v>
      </c>
      <c r="AG601" s="49" t="s">
        <v>115</v>
      </c>
      <c r="AH601" s="49" t="s">
        <v>3153</v>
      </c>
      <c r="AI601" s="49" t="s">
        <v>74</v>
      </c>
      <c r="AJ601" s="49" t="s">
        <v>108</v>
      </c>
      <c r="AK601" s="49" t="s">
        <v>109</v>
      </c>
      <c r="AL601" s="49" t="s">
        <v>110</v>
      </c>
      <c r="AM601"/>
      <c r="AN601" s="49" t="s">
        <v>75</v>
      </c>
      <c r="AO601" s="49" t="s">
        <v>3</v>
      </c>
      <c r="AP601" s="52">
        <v>163.96</v>
      </c>
      <c r="AQ601" s="52">
        <v>0</v>
      </c>
      <c r="AR601" s="50">
        <v>1</v>
      </c>
      <c r="AS601" s="50">
        <v>0</v>
      </c>
      <c r="AT601" s="52">
        <v>7665.89</v>
      </c>
      <c r="AU601" s="52">
        <v>75015.69</v>
      </c>
      <c r="AV601" s="52">
        <v>163.96</v>
      </c>
      <c r="AW601" s="52">
        <v>17922.060000000001</v>
      </c>
      <c r="AX601" s="52">
        <v>7882.55</v>
      </c>
      <c r="AY601" s="52">
        <v>25587.95</v>
      </c>
      <c r="AZ601" s="52">
        <v>75015.69</v>
      </c>
      <c r="BA601" s="52">
        <v>0</v>
      </c>
      <c r="BB601" s="52">
        <v>0</v>
      </c>
      <c r="BC601" s="52">
        <v>0</v>
      </c>
      <c r="BD601" s="52">
        <v>0</v>
      </c>
      <c r="BE601" s="52">
        <v>0</v>
      </c>
      <c r="BF601" s="52">
        <v>0</v>
      </c>
      <c r="BG601" s="52">
        <v>0</v>
      </c>
      <c r="BH601" s="52">
        <v>0</v>
      </c>
      <c r="BI601" s="52">
        <v>126408.25</v>
      </c>
      <c r="BJ601" s="53">
        <v>238</v>
      </c>
      <c r="BK601" s="54" t="s">
        <v>3123</v>
      </c>
    </row>
    <row r="602" spans="1:68" s="1" customFormat="1" ht="15" x14ac:dyDescent="0.25">
      <c r="A602" s="49" t="s">
        <v>127</v>
      </c>
      <c r="B602" s="49" t="s">
        <v>104</v>
      </c>
      <c r="C602" s="49" t="s">
        <v>128</v>
      </c>
      <c r="D602"/>
      <c r="E602"/>
      <c r="F602"/>
      <c r="G602" s="49" t="s">
        <v>129</v>
      </c>
      <c r="H602" s="49" t="s">
        <v>130</v>
      </c>
      <c r="I602" s="49" t="s">
        <v>1015</v>
      </c>
      <c r="J602"/>
      <c r="K602" s="49" t="s">
        <v>70</v>
      </c>
      <c r="L602" s="49" t="s">
        <v>131</v>
      </c>
      <c r="M602"/>
      <c r="N602"/>
      <c r="O602" s="49" t="s">
        <v>1016</v>
      </c>
      <c r="P602"/>
      <c r="Q602" s="49" t="s">
        <v>1018</v>
      </c>
      <c r="R602"/>
      <c r="S602"/>
      <c r="T602" s="49" t="s">
        <v>3144</v>
      </c>
      <c r="U602" s="49" t="s">
        <v>3141</v>
      </c>
      <c r="V602" s="49" t="s">
        <v>996</v>
      </c>
      <c r="W602" s="50">
        <v>38257</v>
      </c>
      <c r="X602" s="51" t="s">
        <v>3154</v>
      </c>
      <c r="Y602" s="49" t="s">
        <v>998</v>
      </c>
      <c r="Z602" s="49" t="s">
        <v>999</v>
      </c>
      <c r="AA602" s="49" t="s">
        <v>782</v>
      </c>
      <c r="AB602" s="49" t="s">
        <v>783</v>
      </c>
      <c r="AC602" s="49" t="s">
        <v>184</v>
      </c>
      <c r="AD602"/>
      <c r="AE602" s="49" t="s">
        <v>1000</v>
      </c>
      <c r="AF602" s="49" t="s">
        <v>114</v>
      </c>
      <c r="AG602" s="49" t="s">
        <v>115</v>
      </c>
      <c r="AH602" s="49" t="s">
        <v>1001</v>
      </c>
      <c r="AI602" s="49" t="s">
        <v>74</v>
      </c>
      <c r="AJ602" s="49" t="s">
        <v>79</v>
      </c>
      <c r="AK602" s="49" t="s">
        <v>786</v>
      </c>
      <c r="AL602" s="49" t="s">
        <v>786</v>
      </c>
      <c r="AM602"/>
      <c r="AN602" s="49" t="s">
        <v>75</v>
      </c>
      <c r="AO602" s="49" t="s">
        <v>3</v>
      </c>
      <c r="AP602" s="52">
        <v>120.72</v>
      </c>
      <c r="AQ602" s="52">
        <v>0</v>
      </c>
      <c r="AR602" s="50">
        <v>1</v>
      </c>
      <c r="AS602" s="50">
        <v>0</v>
      </c>
      <c r="AT602" s="52">
        <v>7665.89</v>
      </c>
      <c r="AU602" s="52">
        <v>75015.69</v>
      </c>
      <c r="AV602" s="52">
        <v>120.72</v>
      </c>
      <c r="AW602" s="52">
        <v>17922.060000000001</v>
      </c>
      <c r="AX602" s="52">
        <v>7882.55</v>
      </c>
      <c r="AY602" s="52">
        <v>25587.95</v>
      </c>
      <c r="AZ602" s="52">
        <v>75015.69</v>
      </c>
      <c r="BA602" s="52">
        <v>0</v>
      </c>
      <c r="BB602" s="52">
        <v>0</v>
      </c>
      <c r="BC602" s="52">
        <v>0</v>
      </c>
      <c r="BD602" s="52">
        <v>0</v>
      </c>
      <c r="BE602" s="52">
        <v>0</v>
      </c>
      <c r="BF602" s="52">
        <v>0</v>
      </c>
      <c r="BG602" s="52">
        <v>0</v>
      </c>
      <c r="BH602" s="52">
        <v>0</v>
      </c>
      <c r="BI602" s="52">
        <v>126408.25</v>
      </c>
      <c r="BJ602" s="53">
        <v>238</v>
      </c>
      <c r="BK602" s="54" t="s">
        <v>3123</v>
      </c>
    </row>
    <row r="603" spans="1:68" s="1" customFormat="1" ht="15" x14ac:dyDescent="0.25">
      <c r="A603" s="49" t="s">
        <v>127</v>
      </c>
      <c r="B603" s="49" t="s">
        <v>104</v>
      </c>
      <c r="C603" s="49" t="s">
        <v>128</v>
      </c>
      <c r="D603"/>
      <c r="E603"/>
      <c r="F603"/>
      <c r="G603" s="49" t="s">
        <v>129</v>
      </c>
      <c r="H603" s="49" t="s">
        <v>130</v>
      </c>
      <c r="I603" s="49" t="s">
        <v>1015</v>
      </c>
      <c r="J603"/>
      <c r="K603" s="49" t="s">
        <v>70</v>
      </c>
      <c r="L603" s="49" t="s">
        <v>131</v>
      </c>
      <c r="M603"/>
      <c r="N603"/>
      <c r="O603" s="49" t="s">
        <v>1016</v>
      </c>
      <c r="P603"/>
      <c r="Q603" s="49" t="s">
        <v>1018</v>
      </c>
      <c r="R603"/>
      <c r="S603"/>
      <c r="T603" s="49" t="s">
        <v>3144</v>
      </c>
      <c r="U603" s="49" t="s">
        <v>3141</v>
      </c>
      <c r="V603" s="49" t="s">
        <v>1688</v>
      </c>
      <c r="W603" s="50">
        <v>37696</v>
      </c>
      <c r="X603" s="51" t="s">
        <v>3155</v>
      </c>
      <c r="Y603" s="49" t="s">
        <v>1690</v>
      </c>
      <c r="Z603" s="49" t="s">
        <v>1691</v>
      </c>
      <c r="AA603" s="49" t="s">
        <v>787</v>
      </c>
      <c r="AB603" s="49" t="s">
        <v>1692</v>
      </c>
      <c r="AC603" s="49" t="s">
        <v>192</v>
      </c>
      <c r="AD603"/>
      <c r="AE603" s="49" t="s">
        <v>1693</v>
      </c>
      <c r="AF603" s="49" t="s">
        <v>96</v>
      </c>
      <c r="AG603" s="49" t="s">
        <v>73</v>
      </c>
      <c r="AH603" s="49" t="s">
        <v>1694</v>
      </c>
      <c r="AI603" s="49" t="s">
        <v>74</v>
      </c>
      <c r="AJ603" s="49" t="s">
        <v>177</v>
      </c>
      <c r="AK603" s="49" t="s">
        <v>1690</v>
      </c>
      <c r="AL603" s="49" t="s">
        <v>1690</v>
      </c>
      <c r="AM603"/>
      <c r="AN603" s="49" t="s">
        <v>75</v>
      </c>
      <c r="AO603" s="49" t="s">
        <v>3</v>
      </c>
      <c r="AP603" s="52">
        <v>62126.73</v>
      </c>
      <c r="AQ603" s="52">
        <v>0</v>
      </c>
      <c r="AR603" s="50">
        <v>1</v>
      </c>
      <c r="AS603" s="50">
        <v>0</v>
      </c>
      <c r="AT603" s="52">
        <v>7665.89</v>
      </c>
      <c r="AU603" s="52">
        <v>75015.69</v>
      </c>
      <c r="AV603" s="52">
        <v>62126.73</v>
      </c>
      <c r="AW603" s="52">
        <v>17922.060000000001</v>
      </c>
      <c r="AX603" s="52">
        <v>7882.55</v>
      </c>
      <c r="AY603" s="52">
        <v>25587.95</v>
      </c>
      <c r="AZ603" s="52">
        <v>75015.69</v>
      </c>
      <c r="BA603" s="52">
        <v>0</v>
      </c>
      <c r="BB603" s="52">
        <v>0</v>
      </c>
      <c r="BC603" s="52">
        <v>0</v>
      </c>
      <c r="BD603" s="52">
        <v>0</v>
      </c>
      <c r="BE603" s="52">
        <v>0</v>
      </c>
      <c r="BF603" s="52">
        <v>0</v>
      </c>
      <c r="BG603" s="52">
        <v>0</v>
      </c>
      <c r="BH603" s="52">
        <v>0</v>
      </c>
      <c r="BI603" s="52">
        <v>126408.25</v>
      </c>
      <c r="BJ603" s="53">
        <v>238</v>
      </c>
      <c r="BK603" s="54" t="s">
        <v>3123</v>
      </c>
    </row>
    <row r="604" spans="1:68" s="1" customFormat="1" ht="15" x14ac:dyDescent="0.25">
      <c r="A604" s="49" t="s">
        <v>127</v>
      </c>
      <c r="B604" s="49" t="s">
        <v>104</v>
      </c>
      <c r="C604" s="49" t="s">
        <v>128</v>
      </c>
      <c r="D604"/>
      <c r="E604"/>
      <c r="F604"/>
      <c r="G604" s="49" t="s">
        <v>129</v>
      </c>
      <c r="H604" s="49" t="s">
        <v>130</v>
      </c>
      <c r="I604" s="49" t="s">
        <v>1015</v>
      </c>
      <c r="J604"/>
      <c r="K604" s="49" t="s">
        <v>70</v>
      </c>
      <c r="L604" s="49" t="s">
        <v>131</v>
      </c>
      <c r="M604"/>
      <c r="N604"/>
      <c r="O604" s="49" t="s">
        <v>1016</v>
      </c>
      <c r="P604"/>
      <c r="Q604" s="49" t="s">
        <v>1018</v>
      </c>
      <c r="R604"/>
      <c r="S604"/>
      <c r="T604" s="49" t="s">
        <v>3144</v>
      </c>
      <c r="U604" s="49" t="s">
        <v>3141</v>
      </c>
      <c r="V604" s="49" t="s">
        <v>3156</v>
      </c>
      <c r="W604" s="50">
        <v>39240</v>
      </c>
      <c r="X604" s="51" t="s">
        <v>3157</v>
      </c>
      <c r="Y604" s="49" t="s">
        <v>3158</v>
      </c>
      <c r="Z604" s="49" t="s">
        <v>3159</v>
      </c>
      <c r="AA604" s="49" t="s">
        <v>832</v>
      </c>
      <c r="AB604" s="49" t="s">
        <v>3160</v>
      </c>
      <c r="AC604" s="49" t="s">
        <v>191</v>
      </c>
      <c r="AD604"/>
      <c r="AE604" s="49" t="s">
        <v>3161</v>
      </c>
      <c r="AF604" s="49" t="s">
        <v>155</v>
      </c>
      <c r="AG604" s="49" t="s">
        <v>156</v>
      </c>
      <c r="AH604" s="49" t="s">
        <v>3162</v>
      </c>
      <c r="AI604" s="49" t="s">
        <v>74</v>
      </c>
      <c r="AJ604" s="49" t="s">
        <v>177</v>
      </c>
      <c r="AK604" s="49" t="s">
        <v>3163</v>
      </c>
      <c r="AL604" s="49" t="s">
        <v>3163</v>
      </c>
      <c r="AM604"/>
      <c r="AN604" s="49" t="s">
        <v>75</v>
      </c>
      <c r="AO604" s="49" t="s">
        <v>3</v>
      </c>
      <c r="AP604" s="52">
        <v>447.57</v>
      </c>
      <c r="AQ604" s="52">
        <v>0</v>
      </c>
      <c r="AR604" s="50">
        <v>1</v>
      </c>
      <c r="AS604" s="50">
        <v>0</v>
      </c>
      <c r="AT604" s="52">
        <v>7665.89</v>
      </c>
      <c r="AU604" s="52">
        <v>75015.69</v>
      </c>
      <c r="AV604" s="52">
        <v>447.57</v>
      </c>
      <c r="AW604" s="52">
        <v>17922.060000000001</v>
      </c>
      <c r="AX604" s="52">
        <v>7882.55</v>
      </c>
      <c r="AY604" s="52">
        <v>25587.95</v>
      </c>
      <c r="AZ604" s="52">
        <v>75015.69</v>
      </c>
      <c r="BA604" s="52">
        <v>0</v>
      </c>
      <c r="BB604" s="52">
        <v>0</v>
      </c>
      <c r="BC604" s="52">
        <v>0</v>
      </c>
      <c r="BD604" s="52">
        <v>0</v>
      </c>
      <c r="BE604" s="52">
        <v>0</v>
      </c>
      <c r="BF604" s="52">
        <v>0</v>
      </c>
      <c r="BG604" s="52">
        <v>0</v>
      </c>
      <c r="BH604" s="52">
        <v>0</v>
      </c>
      <c r="BI604" s="52">
        <v>126408.25</v>
      </c>
      <c r="BJ604" s="53">
        <v>238</v>
      </c>
      <c r="BK604" s="54" t="s">
        <v>3123</v>
      </c>
    </row>
    <row r="605" spans="1:68" s="1" customFormat="1" ht="23.25" x14ac:dyDescent="0.25">
      <c r="A605" s="49" t="s">
        <v>127</v>
      </c>
      <c r="B605" s="49" t="s">
        <v>104</v>
      </c>
      <c r="C605" s="49" t="s">
        <v>128</v>
      </c>
      <c r="D605"/>
      <c r="E605"/>
      <c r="F605"/>
      <c r="G605" s="49" t="s">
        <v>129</v>
      </c>
      <c r="H605" s="49" t="s">
        <v>130</v>
      </c>
      <c r="I605" s="49" t="s">
        <v>1015</v>
      </c>
      <c r="J605"/>
      <c r="K605" s="49" t="s">
        <v>70</v>
      </c>
      <c r="L605" s="49" t="s">
        <v>131</v>
      </c>
      <c r="M605"/>
      <c r="N605"/>
      <c r="O605" s="49" t="s">
        <v>1016</v>
      </c>
      <c r="P605"/>
      <c r="Q605" s="49" t="s">
        <v>1018</v>
      </c>
      <c r="R605"/>
      <c r="S605"/>
      <c r="T605" s="49" t="s">
        <v>3164</v>
      </c>
      <c r="U605" s="49" t="s">
        <v>3141</v>
      </c>
      <c r="V605" s="49" t="s">
        <v>826</v>
      </c>
      <c r="W605" s="50">
        <v>45978</v>
      </c>
      <c r="X605" s="51" t="s">
        <v>3165</v>
      </c>
      <c r="Y605" s="49" t="s">
        <v>827</v>
      </c>
      <c r="Z605" s="49" t="s">
        <v>828</v>
      </c>
      <c r="AA605" s="49" t="s">
        <v>142</v>
      </c>
      <c r="AB605" s="49" t="s">
        <v>143</v>
      </c>
      <c r="AC605" s="49" t="s">
        <v>144</v>
      </c>
      <c r="AD605"/>
      <c r="AE605" s="49" t="s">
        <v>829</v>
      </c>
      <c r="AF605" s="49" t="s">
        <v>779</v>
      </c>
      <c r="AG605" s="49" t="s">
        <v>73</v>
      </c>
      <c r="AH605" s="49" t="s">
        <v>830</v>
      </c>
      <c r="AI605" s="49" t="s">
        <v>74</v>
      </c>
      <c r="AJ605" s="49" t="s">
        <v>147</v>
      </c>
      <c r="AK605" s="49" t="s">
        <v>831</v>
      </c>
      <c r="AL605" s="49" t="s">
        <v>831</v>
      </c>
      <c r="AM605"/>
      <c r="AN605" s="49" t="s">
        <v>75</v>
      </c>
      <c r="AO605" s="49" t="s">
        <v>3</v>
      </c>
      <c r="AP605" s="52">
        <v>20</v>
      </c>
      <c r="AQ605" s="52">
        <v>0</v>
      </c>
      <c r="AR605" s="50">
        <v>1</v>
      </c>
      <c r="AS605" s="50">
        <v>0</v>
      </c>
      <c r="AT605" s="52">
        <v>7665.89</v>
      </c>
      <c r="AU605" s="52">
        <v>75015.69</v>
      </c>
      <c r="AV605" s="52">
        <v>20</v>
      </c>
      <c r="AW605" s="52">
        <v>17922.060000000001</v>
      </c>
      <c r="AX605" s="52">
        <v>7882.55</v>
      </c>
      <c r="AY605" s="52">
        <v>25587.95</v>
      </c>
      <c r="AZ605" s="52">
        <v>75015.69</v>
      </c>
      <c r="BA605" s="52">
        <v>0</v>
      </c>
      <c r="BB605" s="52">
        <v>0</v>
      </c>
      <c r="BC605" s="52">
        <v>0</v>
      </c>
      <c r="BD605" s="52">
        <v>0</v>
      </c>
      <c r="BE605" s="52">
        <v>0</v>
      </c>
      <c r="BF605" s="52">
        <v>0</v>
      </c>
      <c r="BG605" s="52">
        <v>0</v>
      </c>
      <c r="BH605" s="52">
        <v>0</v>
      </c>
      <c r="BI605" s="52">
        <v>126408.25</v>
      </c>
      <c r="BJ605" s="53">
        <v>238</v>
      </c>
      <c r="BK605" s="54" t="s">
        <v>3123</v>
      </c>
    </row>
    <row r="606" spans="1:68" s="1" customFormat="1" ht="15" x14ac:dyDescent="0.25">
      <c r="A606" s="49" t="s">
        <v>127</v>
      </c>
      <c r="B606" s="49" t="s">
        <v>104</v>
      </c>
      <c r="C606" s="49" t="s">
        <v>128</v>
      </c>
      <c r="D606"/>
      <c r="E606"/>
      <c r="F606"/>
      <c r="G606" s="49" t="s">
        <v>129</v>
      </c>
      <c r="H606" s="49" t="s">
        <v>130</v>
      </c>
      <c r="I606" s="49" t="s">
        <v>1015</v>
      </c>
      <c r="J606"/>
      <c r="K606" s="49" t="s">
        <v>70</v>
      </c>
      <c r="L606" s="49" t="s">
        <v>131</v>
      </c>
      <c r="M606"/>
      <c r="N606"/>
      <c r="O606" s="49" t="s">
        <v>1016</v>
      </c>
      <c r="P606"/>
      <c r="Q606" s="49" t="s">
        <v>1017</v>
      </c>
      <c r="R606"/>
      <c r="S606"/>
      <c r="T606" s="49" t="s">
        <v>3166</v>
      </c>
      <c r="U606" s="49" t="s">
        <v>3164</v>
      </c>
      <c r="V606" s="49" t="s">
        <v>3167</v>
      </c>
      <c r="W606" s="50">
        <v>49759</v>
      </c>
      <c r="X606" s="51" t="s">
        <v>3168</v>
      </c>
      <c r="Y606" s="49" t="s">
        <v>807</v>
      </c>
      <c r="Z606" s="49" t="s">
        <v>808</v>
      </c>
      <c r="AA606" s="49" t="s">
        <v>94</v>
      </c>
      <c r="AB606" s="49" t="s">
        <v>809</v>
      </c>
      <c r="AC606" s="49" t="s">
        <v>116</v>
      </c>
      <c r="AD606"/>
      <c r="AE606" s="49" t="s">
        <v>810</v>
      </c>
      <c r="AF606" s="49" t="s">
        <v>811</v>
      </c>
      <c r="AG606"/>
      <c r="AH606" s="49" t="s">
        <v>812</v>
      </c>
      <c r="AI606" s="49" t="s">
        <v>117</v>
      </c>
      <c r="AJ606" s="49" t="s">
        <v>94</v>
      </c>
      <c r="AK606" s="49" t="s">
        <v>813</v>
      </c>
      <c r="AL606" s="49" t="s">
        <v>813</v>
      </c>
      <c r="AM606"/>
      <c r="AN606" s="49" t="s">
        <v>75</v>
      </c>
      <c r="AO606" s="49" t="s">
        <v>3</v>
      </c>
      <c r="AP606" s="52">
        <v>9.67</v>
      </c>
      <c r="AQ606" s="52">
        <v>0</v>
      </c>
      <c r="AR606" s="50">
        <v>1</v>
      </c>
      <c r="AS606" s="50">
        <v>0</v>
      </c>
      <c r="AT606" s="52">
        <v>7665.89</v>
      </c>
      <c r="AU606" s="52">
        <v>75015.69</v>
      </c>
      <c r="AV606" s="52">
        <v>9.67</v>
      </c>
      <c r="AW606" s="52">
        <v>17922.060000000001</v>
      </c>
      <c r="AX606" s="52">
        <v>7882.55</v>
      </c>
      <c r="AY606" s="52">
        <v>25587.95</v>
      </c>
      <c r="AZ606" s="52">
        <v>75015.69</v>
      </c>
      <c r="BA606" s="52">
        <v>0</v>
      </c>
      <c r="BB606" s="52">
        <v>0</v>
      </c>
      <c r="BC606" s="52">
        <v>0</v>
      </c>
      <c r="BD606" s="52">
        <v>0</v>
      </c>
      <c r="BE606" s="52">
        <v>0</v>
      </c>
      <c r="BF606" s="52">
        <v>0</v>
      </c>
      <c r="BG606" s="52">
        <v>0</v>
      </c>
      <c r="BH606" s="52">
        <v>0</v>
      </c>
      <c r="BI606" s="52">
        <v>126408.25</v>
      </c>
      <c r="BJ606" s="53">
        <v>238</v>
      </c>
      <c r="BK606" s="54" t="s">
        <v>3123</v>
      </c>
    </row>
    <row r="607" spans="1:68" s="1" customFormat="1" ht="15" x14ac:dyDescent="0.25">
      <c r="A607" s="49" t="s">
        <v>127</v>
      </c>
      <c r="B607" s="49" t="s">
        <v>104</v>
      </c>
      <c r="C607" s="49" t="s">
        <v>128</v>
      </c>
      <c r="D607"/>
      <c r="E607"/>
      <c r="F607"/>
      <c r="G607" s="49" t="s">
        <v>129</v>
      </c>
      <c r="H607" s="49" t="s">
        <v>130</v>
      </c>
      <c r="I607" s="49" t="s">
        <v>1015</v>
      </c>
      <c r="J607"/>
      <c r="K607" s="49" t="s">
        <v>70</v>
      </c>
      <c r="L607" s="49" t="s">
        <v>131</v>
      </c>
      <c r="M607"/>
      <c r="N607"/>
      <c r="O607" s="49" t="s">
        <v>1016</v>
      </c>
      <c r="P607"/>
      <c r="Q607" s="49" t="s">
        <v>1017</v>
      </c>
      <c r="R607"/>
      <c r="S607"/>
      <c r="T607" s="49" t="s">
        <v>3169</v>
      </c>
      <c r="U607" s="49" t="s">
        <v>3166</v>
      </c>
      <c r="V607" s="49" t="s">
        <v>3170</v>
      </c>
      <c r="W607" s="50">
        <v>53631</v>
      </c>
      <c r="X607" s="51" t="s">
        <v>3171</v>
      </c>
      <c r="Y607" s="49" t="s">
        <v>807</v>
      </c>
      <c r="Z607" s="49" t="s">
        <v>808</v>
      </c>
      <c r="AA607" s="49" t="s">
        <v>94</v>
      </c>
      <c r="AB607" s="49" t="s">
        <v>809</v>
      </c>
      <c r="AC607" s="49" t="s">
        <v>116</v>
      </c>
      <c r="AD607"/>
      <c r="AE607" s="49" t="s">
        <v>810</v>
      </c>
      <c r="AF607" s="49" t="s">
        <v>811</v>
      </c>
      <c r="AG607"/>
      <c r="AH607" s="49" t="s">
        <v>812</v>
      </c>
      <c r="AI607" s="49" t="s">
        <v>117</v>
      </c>
      <c r="AJ607" s="49" t="s">
        <v>94</v>
      </c>
      <c r="AK607" s="49" t="s">
        <v>813</v>
      </c>
      <c r="AL607" s="49" t="s">
        <v>813</v>
      </c>
      <c r="AM607"/>
      <c r="AN607" s="49" t="s">
        <v>75</v>
      </c>
      <c r="AO607" s="49" t="s">
        <v>3</v>
      </c>
      <c r="AP607" s="52">
        <v>10.84</v>
      </c>
      <c r="AQ607" s="52">
        <v>0</v>
      </c>
      <c r="AR607" s="50">
        <v>1</v>
      </c>
      <c r="AS607" s="50">
        <v>0</v>
      </c>
      <c r="AT607" s="52">
        <v>7665.89</v>
      </c>
      <c r="AU607" s="52">
        <v>75015.69</v>
      </c>
      <c r="AV607" s="52">
        <v>10.84</v>
      </c>
      <c r="AW607" s="52">
        <v>17922.060000000001</v>
      </c>
      <c r="AX607" s="52">
        <v>7882.55</v>
      </c>
      <c r="AY607" s="52">
        <v>25587.95</v>
      </c>
      <c r="AZ607" s="52">
        <v>75015.69</v>
      </c>
      <c r="BA607" s="52">
        <v>0</v>
      </c>
      <c r="BB607" s="52">
        <v>0</v>
      </c>
      <c r="BC607" s="52">
        <v>0</v>
      </c>
      <c r="BD607" s="52">
        <v>0</v>
      </c>
      <c r="BE607" s="52">
        <v>0</v>
      </c>
      <c r="BF607" s="52">
        <v>0</v>
      </c>
      <c r="BG607" s="52">
        <v>0</v>
      </c>
      <c r="BH607" s="52">
        <v>0</v>
      </c>
      <c r="BI607" s="52">
        <v>126408.25</v>
      </c>
      <c r="BJ607" s="53">
        <v>238</v>
      </c>
      <c r="BK607" s="54" t="s">
        <v>3123</v>
      </c>
    </row>
    <row r="608" spans="1:68" s="1" customFormat="1" ht="15" x14ac:dyDescent="0.25">
      <c r="A608" s="49" t="s">
        <v>127</v>
      </c>
      <c r="B608" s="49" t="s">
        <v>104</v>
      </c>
      <c r="C608" s="49" t="s">
        <v>128</v>
      </c>
      <c r="D608"/>
      <c r="E608"/>
      <c r="F608"/>
      <c r="G608" s="49" t="s">
        <v>129</v>
      </c>
      <c r="H608" s="49" t="s">
        <v>130</v>
      </c>
      <c r="I608" s="49" t="s">
        <v>1015</v>
      </c>
      <c r="J608"/>
      <c r="K608" s="49" t="s">
        <v>70</v>
      </c>
      <c r="L608" s="49" t="s">
        <v>131</v>
      </c>
      <c r="M608"/>
      <c r="N608"/>
      <c r="O608" s="49" t="s">
        <v>1016</v>
      </c>
      <c r="P608"/>
      <c r="Q608" s="49" t="s">
        <v>1018</v>
      </c>
      <c r="R608"/>
      <c r="S608"/>
      <c r="T608" s="49" t="s">
        <v>3172</v>
      </c>
      <c r="U608" s="49" t="s">
        <v>3169</v>
      </c>
      <c r="V608" s="49" t="s">
        <v>162</v>
      </c>
      <c r="W608" s="50">
        <v>17506</v>
      </c>
      <c r="X608" s="51" t="s">
        <v>3173</v>
      </c>
      <c r="Y608" s="49" t="s">
        <v>163</v>
      </c>
      <c r="Z608" s="49" t="s">
        <v>164</v>
      </c>
      <c r="AA608" s="49" t="s">
        <v>119</v>
      </c>
      <c r="AB608" s="49" t="s">
        <v>165</v>
      </c>
      <c r="AC608" s="49" t="s">
        <v>166</v>
      </c>
      <c r="AD608"/>
      <c r="AE608" s="49" t="s">
        <v>167</v>
      </c>
      <c r="AF608" s="49" t="s">
        <v>114</v>
      </c>
      <c r="AG608" s="49" t="s">
        <v>115</v>
      </c>
      <c r="AH608" s="49" t="s">
        <v>168</v>
      </c>
      <c r="AI608" s="49" t="s">
        <v>74</v>
      </c>
      <c r="AJ608" s="49" t="s">
        <v>79</v>
      </c>
      <c r="AK608" s="49" t="s">
        <v>169</v>
      </c>
      <c r="AL608" s="49" t="s">
        <v>169</v>
      </c>
      <c r="AM608"/>
      <c r="AN608" s="49" t="s">
        <v>75</v>
      </c>
      <c r="AO608" s="49" t="s">
        <v>3</v>
      </c>
      <c r="AP608" s="52">
        <v>35.76</v>
      </c>
      <c r="AQ608" s="52">
        <v>0</v>
      </c>
      <c r="AR608" s="50">
        <v>1</v>
      </c>
      <c r="AS608" s="50">
        <v>0</v>
      </c>
      <c r="AT608" s="52">
        <v>7665.89</v>
      </c>
      <c r="AU608" s="52">
        <v>75015.69</v>
      </c>
      <c r="AV608" s="52">
        <v>35.76</v>
      </c>
      <c r="AW608" s="52">
        <v>17922.060000000001</v>
      </c>
      <c r="AX608" s="52">
        <v>7882.55</v>
      </c>
      <c r="AY608" s="52">
        <v>25587.95</v>
      </c>
      <c r="AZ608" s="52">
        <v>75015.69</v>
      </c>
      <c r="BA608" s="52">
        <v>0</v>
      </c>
      <c r="BB608" s="52">
        <v>0</v>
      </c>
      <c r="BC608" s="52">
        <v>0</v>
      </c>
      <c r="BD608" s="52">
        <v>0</v>
      </c>
      <c r="BE608" s="52">
        <v>0</v>
      </c>
      <c r="BF608" s="52">
        <v>0</v>
      </c>
      <c r="BG608" s="52">
        <v>0</v>
      </c>
      <c r="BH608" s="52">
        <v>0</v>
      </c>
      <c r="BI608" s="52">
        <v>126408.25</v>
      </c>
      <c r="BJ608" s="53">
        <v>238</v>
      </c>
      <c r="BK608" s="54" t="s">
        <v>3123</v>
      </c>
    </row>
    <row r="609" spans="1:63" s="1" customFormat="1" ht="15" x14ac:dyDescent="0.25">
      <c r="A609" s="49" t="s">
        <v>127</v>
      </c>
      <c r="B609" s="49" t="s">
        <v>104</v>
      </c>
      <c r="C609" s="49" t="s">
        <v>128</v>
      </c>
      <c r="D609"/>
      <c r="E609"/>
      <c r="F609"/>
      <c r="G609" s="49" t="s">
        <v>129</v>
      </c>
      <c r="H609" s="49" t="s">
        <v>130</v>
      </c>
      <c r="I609" s="49" t="s">
        <v>1015</v>
      </c>
      <c r="J609"/>
      <c r="K609" s="49" t="s">
        <v>70</v>
      </c>
      <c r="L609" s="49" t="s">
        <v>131</v>
      </c>
      <c r="M609"/>
      <c r="N609"/>
      <c r="O609" s="49" t="s">
        <v>1016</v>
      </c>
      <c r="P609"/>
      <c r="Q609" s="49" t="s">
        <v>1017</v>
      </c>
      <c r="R609"/>
      <c r="S609"/>
      <c r="T609" s="49" t="s">
        <v>3174</v>
      </c>
      <c r="U609" s="49" t="s">
        <v>3174</v>
      </c>
      <c r="V609" s="49" t="s">
        <v>3175</v>
      </c>
      <c r="W609" s="50">
        <v>26202</v>
      </c>
      <c r="X609" s="51" t="s">
        <v>3176</v>
      </c>
      <c r="Y609" s="49" t="s">
        <v>2797</v>
      </c>
      <c r="Z609" s="49" t="s">
        <v>2798</v>
      </c>
      <c r="AA609" s="49" t="s">
        <v>832</v>
      </c>
      <c r="AB609" s="49" t="s">
        <v>833</v>
      </c>
      <c r="AC609" s="49" t="s">
        <v>121</v>
      </c>
      <c r="AD609"/>
      <c r="AE609" s="49" t="s">
        <v>2799</v>
      </c>
      <c r="AF609" s="49" t="s">
        <v>4</v>
      </c>
      <c r="AG609"/>
      <c r="AH609" s="49" t="s">
        <v>1871</v>
      </c>
      <c r="AI609" s="49" t="s">
        <v>74</v>
      </c>
      <c r="AJ609" s="49" t="s">
        <v>79</v>
      </c>
      <c r="AK609" s="49" t="s">
        <v>2800</v>
      </c>
      <c r="AL609" s="49" t="s">
        <v>2800</v>
      </c>
      <c r="AM609"/>
      <c r="AN609" s="49" t="s">
        <v>75</v>
      </c>
      <c r="AO609" s="49" t="s">
        <v>3</v>
      </c>
      <c r="AP609" s="52">
        <v>36.75</v>
      </c>
      <c r="AQ609" s="52">
        <v>0</v>
      </c>
      <c r="AR609" s="50">
        <v>1</v>
      </c>
      <c r="AS609" s="50">
        <v>0</v>
      </c>
      <c r="AT609" s="52">
        <v>7665.89</v>
      </c>
      <c r="AU609" s="52">
        <v>75015.69</v>
      </c>
      <c r="AV609" s="52">
        <v>36.75</v>
      </c>
      <c r="AW609" s="52">
        <v>17922.060000000001</v>
      </c>
      <c r="AX609" s="52">
        <v>7882.55</v>
      </c>
      <c r="AY609" s="52">
        <v>25587.95</v>
      </c>
      <c r="AZ609" s="52">
        <v>75015.69</v>
      </c>
      <c r="BA609" s="52">
        <v>0</v>
      </c>
      <c r="BB609" s="52">
        <v>0</v>
      </c>
      <c r="BC609" s="52">
        <v>0</v>
      </c>
      <c r="BD609" s="52">
        <v>0</v>
      </c>
      <c r="BE609" s="52">
        <v>0</v>
      </c>
      <c r="BF609" s="52">
        <v>0</v>
      </c>
      <c r="BG609" s="52">
        <v>0</v>
      </c>
      <c r="BH609" s="52">
        <v>0</v>
      </c>
      <c r="BI609" s="52">
        <v>126408.25</v>
      </c>
      <c r="BJ609" s="53">
        <v>238</v>
      </c>
      <c r="BK609" s="54" t="s">
        <v>3123</v>
      </c>
    </row>
    <row r="610" spans="1:63" s="1" customFormat="1" ht="15" x14ac:dyDescent="0.25">
      <c r="A610" s="49" t="s">
        <v>127</v>
      </c>
      <c r="B610" s="49" t="s">
        <v>104</v>
      </c>
      <c r="C610" s="49" t="s">
        <v>128</v>
      </c>
      <c r="D610"/>
      <c r="E610"/>
      <c r="F610"/>
      <c r="G610" s="49" t="s">
        <v>129</v>
      </c>
      <c r="H610" s="49" t="s">
        <v>130</v>
      </c>
      <c r="I610" s="49" t="s">
        <v>1015</v>
      </c>
      <c r="J610"/>
      <c r="K610" s="49" t="s">
        <v>70</v>
      </c>
      <c r="L610" s="49" t="s">
        <v>131</v>
      </c>
      <c r="M610"/>
      <c r="N610"/>
      <c r="O610" s="49" t="s">
        <v>1016</v>
      </c>
      <c r="P610"/>
      <c r="Q610" s="49" t="s">
        <v>1018</v>
      </c>
      <c r="R610"/>
      <c r="S610"/>
      <c r="T610" s="49" t="s">
        <v>3174</v>
      </c>
      <c r="U610" s="49" t="s">
        <v>3172</v>
      </c>
      <c r="V610" s="49" t="s">
        <v>3177</v>
      </c>
      <c r="W610" s="50">
        <v>24164</v>
      </c>
      <c r="X610" s="51" t="s">
        <v>3178</v>
      </c>
      <c r="Y610" s="49" t="s">
        <v>1656</v>
      </c>
      <c r="Z610" s="49" t="s">
        <v>1657</v>
      </c>
      <c r="AA610" s="49" t="s">
        <v>105</v>
      </c>
      <c r="AB610" s="49" t="s">
        <v>106</v>
      </c>
      <c r="AC610" s="49" t="s">
        <v>107</v>
      </c>
      <c r="AD610"/>
      <c r="AE610" s="49" t="s">
        <v>1658</v>
      </c>
      <c r="AF610" s="49" t="s">
        <v>1020</v>
      </c>
      <c r="AG610" s="49" t="s">
        <v>115</v>
      </c>
      <c r="AH610" s="49" t="s">
        <v>1659</v>
      </c>
      <c r="AI610" s="49" t="s">
        <v>74</v>
      </c>
      <c r="AJ610" s="49" t="s">
        <v>108</v>
      </c>
      <c r="AK610" s="49" t="s">
        <v>109</v>
      </c>
      <c r="AL610" s="49" t="s">
        <v>110</v>
      </c>
      <c r="AM610"/>
      <c r="AN610" s="49" t="s">
        <v>75</v>
      </c>
      <c r="AO610" s="49" t="s">
        <v>3</v>
      </c>
      <c r="AP610" s="52">
        <v>125.61</v>
      </c>
      <c r="AQ610" s="52">
        <v>0</v>
      </c>
      <c r="AR610" s="50">
        <v>1</v>
      </c>
      <c r="AS610" s="50">
        <v>0</v>
      </c>
      <c r="AT610" s="52">
        <v>7665.89</v>
      </c>
      <c r="AU610" s="52">
        <v>75015.69</v>
      </c>
      <c r="AV610" s="52">
        <v>125.61</v>
      </c>
      <c r="AW610" s="52">
        <v>17922.060000000001</v>
      </c>
      <c r="AX610" s="52">
        <v>7882.55</v>
      </c>
      <c r="AY610" s="52">
        <v>25587.95</v>
      </c>
      <c r="AZ610" s="52">
        <v>75015.69</v>
      </c>
      <c r="BA610" s="52">
        <v>0</v>
      </c>
      <c r="BB610" s="52">
        <v>0</v>
      </c>
      <c r="BC610" s="52">
        <v>0</v>
      </c>
      <c r="BD610" s="52">
        <v>0</v>
      </c>
      <c r="BE610" s="52">
        <v>0</v>
      </c>
      <c r="BF610" s="52">
        <v>0</v>
      </c>
      <c r="BG610" s="52">
        <v>0</v>
      </c>
      <c r="BH610" s="52">
        <v>0</v>
      </c>
      <c r="BI610" s="52">
        <v>126408.25</v>
      </c>
      <c r="BJ610" s="53">
        <v>238</v>
      </c>
      <c r="BK610" s="54" t="s">
        <v>3123</v>
      </c>
    </row>
    <row r="611" spans="1:63" s="1" customFormat="1" ht="15" x14ac:dyDescent="0.25">
      <c r="A611" s="49" t="s">
        <v>127</v>
      </c>
      <c r="B611" s="49" t="s">
        <v>104</v>
      </c>
      <c r="C611" s="49" t="s">
        <v>128</v>
      </c>
      <c r="D611"/>
      <c r="E611"/>
      <c r="F611"/>
      <c r="G611" s="49" t="s">
        <v>129</v>
      </c>
      <c r="H611" s="49" t="s">
        <v>130</v>
      </c>
      <c r="I611" s="49" t="s">
        <v>1015</v>
      </c>
      <c r="J611"/>
      <c r="K611" s="49" t="s">
        <v>70</v>
      </c>
      <c r="L611" s="49" t="s">
        <v>131</v>
      </c>
      <c r="M611"/>
      <c r="N611"/>
      <c r="O611" s="49" t="s">
        <v>1016</v>
      </c>
      <c r="P611"/>
      <c r="Q611" s="49" t="s">
        <v>1017</v>
      </c>
      <c r="R611"/>
      <c r="S611"/>
      <c r="T611" s="49" t="s">
        <v>3179</v>
      </c>
      <c r="U611" s="49" t="s">
        <v>3174</v>
      </c>
      <c r="V611" s="49" t="s">
        <v>3180</v>
      </c>
      <c r="W611" s="50">
        <v>34521</v>
      </c>
      <c r="X611" s="51" t="s">
        <v>3181</v>
      </c>
      <c r="Y611" s="49" t="s">
        <v>1803</v>
      </c>
      <c r="Z611" s="49" t="s">
        <v>1804</v>
      </c>
      <c r="AA611" s="49" t="s">
        <v>119</v>
      </c>
      <c r="AB611" s="49" t="s">
        <v>1150</v>
      </c>
      <c r="AC611" s="49" t="s">
        <v>200</v>
      </c>
      <c r="AD611"/>
      <c r="AE611" s="49" t="s">
        <v>1151</v>
      </c>
      <c r="AF611" s="49" t="s">
        <v>1152</v>
      </c>
      <c r="AG611" s="49" t="s">
        <v>123</v>
      </c>
      <c r="AH611" s="49" t="s">
        <v>1153</v>
      </c>
      <c r="AI611" s="49" t="s">
        <v>81</v>
      </c>
      <c r="AJ611" s="49" t="s">
        <v>177</v>
      </c>
      <c r="AK611" s="49" t="s">
        <v>1154</v>
      </c>
      <c r="AL611" s="49" t="s">
        <v>1154</v>
      </c>
      <c r="AM611"/>
      <c r="AN611" s="49" t="s">
        <v>75</v>
      </c>
      <c r="AO611" s="49" t="s">
        <v>2</v>
      </c>
      <c r="AP611" s="52">
        <v>159.38</v>
      </c>
      <c r="AQ611" s="52">
        <v>0</v>
      </c>
      <c r="AR611" s="50">
        <v>1</v>
      </c>
      <c r="AS611" s="50">
        <v>0</v>
      </c>
      <c r="AT611" s="52">
        <v>7665.89</v>
      </c>
      <c r="AU611" s="52">
        <v>75015.69</v>
      </c>
      <c r="AV611" s="52">
        <v>116.12</v>
      </c>
      <c r="AW611" s="52">
        <v>17922.060000000001</v>
      </c>
      <c r="AX611" s="52">
        <v>7882.55</v>
      </c>
      <c r="AY611" s="52">
        <v>25587.95</v>
      </c>
      <c r="AZ611" s="52">
        <v>75015.69</v>
      </c>
      <c r="BA611" s="52">
        <v>0</v>
      </c>
      <c r="BB611" s="52">
        <v>0</v>
      </c>
      <c r="BC611" s="52">
        <v>0</v>
      </c>
      <c r="BD611" s="52">
        <v>0</v>
      </c>
      <c r="BE611" s="52">
        <v>0</v>
      </c>
      <c r="BF611" s="52">
        <v>0</v>
      </c>
      <c r="BG611" s="52">
        <v>0</v>
      </c>
      <c r="BH611" s="52">
        <v>0</v>
      </c>
      <c r="BI611" s="52">
        <v>126408.25</v>
      </c>
      <c r="BJ611" s="53">
        <v>238</v>
      </c>
      <c r="BK611" s="54" t="s">
        <v>3123</v>
      </c>
    </row>
    <row r="612" spans="1:63" s="1" customFormat="1" ht="15" x14ac:dyDescent="0.25">
      <c r="A612" s="49" t="s">
        <v>127</v>
      </c>
      <c r="B612" s="49" t="s">
        <v>104</v>
      </c>
      <c r="C612" s="49" t="s">
        <v>128</v>
      </c>
      <c r="D612"/>
      <c r="E612"/>
      <c r="F612"/>
      <c r="G612" s="49" t="s">
        <v>129</v>
      </c>
      <c r="H612" s="49" t="s">
        <v>130</v>
      </c>
      <c r="I612" s="49" t="s">
        <v>1015</v>
      </c>
      <c r="J612"/>
      <c r="K612" s="49" t="s">
        <v>70</v>
      </c>
      <c r="L612" s="49" t="s">
        <v>131</v>
      </c>
      <c r="M612"/>
      <c r="N612"/>
      <c r="O612" s="49" t="s">
        <v>1016</v>
      </c>
      <c r="P612"/>
      <c r="Q612" s="49" t="s">
        <v>1017</v>
      </c>
      <c r="R612"/>
      <c r="S612"/>
      <c r="T612" s="49" t="s">
        <v>3179</v>
      </c>
      <c r="U612" s="49" t="s">
        <v>3179</v>
      </c>
      <c r="V612" s="49" t="s">
        <v>3182</v>
      </c>
      <c r="W612" s="50">
        <v>37375</v>
      </c>
      <c r="X612" s="51" t="s">
        <v>3183</v>
      </c>
      <c r="Y612" s="49" t="s">
        <v>807</v>
      </c>
      <c r="Z612" s="49" t="s">
        <v>822</v>
      </c>
      <c r="AA612" s="49" t="s">
        <v>94</v>
      </c>
      <c r="AB612" s="49" t="s">
        <v>809</v>
      </c>
      <c r="AC612" s="49" t="s">
        <v>116</v>
      </c>
      <c r="AD612"/>
      <c r="AE612" s="49" t="s">
        <v>823</v>
      </c>
      <c r="AF612" s="49" t="s">
        <v>824</v>
      </c>
      <c r="AG612" s="49" t="s">
        <v>123</v>
      </c>
      <c r="AH612" s="49" t="s">
        <v>825</v>
      </c>
      <c r="AI612" s="49" t="s">
        <v>81</v>
      </c>
      <c r="AJ612" s="49" t="s">
        <v>94</v>
      </c>
      <c r="AK612" s="49" t="s">
        <v>807</v>
      </c>
      <c r="AL612" s="49" t="s">
        <v>807</v>
      </c>
      <c r="AM612"/>
      <c r="AN612" s="49" t="s">
        <v>75</v>
      </c>
      <c r="AO612" s="49" t="s">
        <v>2</v>
      </c>
      <c r="AP612" s="52">
        <v>52.5</v>
      </c>
      <c r="AQ612" s="52">
        <v>0</v>
      </c>
      <c r="AR612" s="50">
        <v>1</v>
      </c>
      <c r="AS612" s="50">
        <v>0</v>
      </c>
      <c r="AT612" s="52">
        <v>7665.89</v>
      </c>
      <c r="AU612" s="52">
        <v>75015.69</v>
      </c>
      <c r="AV612" s="52">
        <v>38.25</v>
      </c>
      <c r="AW612" s="52">
        <v>17922.060000000001</v>
      </c>
      <c r="AX612" s="52">
        <v>7882.55</v>
      </c>
      <c r="AY612" s="52">
        <v>25587.95</v>
      </c>
      <c r="AZ612" s="52">
        <v>75015.69</v>
      </c>
      <c r="BA612" s="52">
        <v>0</v>
      </c>
      <c r="BB612" s="52">
        <v>0</v>
      </c>
      <c r="BC612" s="52">
        <v>0</v>
      </c>
      <c r="BD612" s="52">
        <v>0</v>
      </c>
      <c r="BE612" s="52">
        <v>0</v>
      </c>
      <c r="BF612" s="52">
        <v>0</v>
      </c>
      <c r="BG612" s="52">
        <v>0</v>
      </c>
      <c r="BH612" s="52">
        <v>0</v>
      </c>
      <c r="BI612" s="52">
        <v>126408.25</v>
      </c>
      <c r="BJ612" s="53">
        <v>238</v>
      </c>
      <c r="BK612" s="54" t="s">
        <v>3123</v>
      </c>
    </row>
    <row r="613" spans="1:63" s="1" customFormat="1" ht="15" x14ac:dyDescent="0.25">
      <c r="A613" s="49" t="s">
        <v>127</v>
      </c>
      <c r="B613" s="49" t="s">
        <v>104</v>
      </c>
      <c r="C613" s="49" t="s">
        <v>128</v>
      </c>
      <c r="D613"/>
      <c r="E613"/>
      <c r="F613"/>
      <c r="G613" s="49" t="s">
        <v>129</v>
      </c>
      <c r="H613" s="49" t="s">
        <v>130</v>
      </c>
      <c r="I613" s="49" t="s">
        <v>1015</v>
      </c>
      <c r="J613"/>
      <c r="K613" s="49" t="s">
        <v>70</v>
      </c>
      <c r="L613" s="49" t="s">
        <v>131</v>
      </c>
      <c r="M613"/>
      <c r="N613"/>
      <c r="O613" s="49" t="s">
        <v>1016</v>
      </c>
      <c r="P613"/>
      <c r="Q613" s="49" t="s">
        <v>1017</v>
      </c>
      <c r="R613"/>
      <c r="S613"/>
      <c r="T613" s="49" t="s">
        <v>3179</v>
      </c>
      <c r="U613" s="49" t="s">
        <v>3179</v>
      </c>
      <c r="V613" s="49" t="s">
        <v>3184</v>
      </c>
      <c r="W613" s="50">
        <v>36926</v>
      </c>
      <c r="X613" s="51" t="s">
        <v>3185</v>
      </c>
      <c r="Y613" s="49" t="s">
        <v>807</v>
      </c>
      <c r="Z613" s="49" t="s">
        <v>808</v>
      </c>
      <c r="AA613" s="49" t="s">
        <v>94</v>
      </c>
      <c r="AB613" s="49" t="s">
        <v>809</v>
      </c>
      <c r="AC613" s="49" t="s">
        <v>116</v>
      </c>
      <c r="AD613"/>
      <c r="AE613" s="49" t="s">
        <v>810</v>
      </c>
      <c r="AF613" s="49" t="s">
        <v>811</v>
      </c>
      <c r="AG613"/>
      <c r="AH613" s="49" t="s">
        <v>812</v>
      </c>
      <c r="AI613" s="49" t="s">
        <v>117</v>
      </c>
      <c r="AJ613" s="49" t="s">
        <v>94</v>
      </c>
      <c r="AK613" s="49" t="s">
        <v>813</v>
      </c>
      <c r="AL613" s="49" t="s">
        <v>813</v>
      </c>
      <c r="AM613"/>
      <c r="AN613" s="49" t="s">
        <v>75</v>
      </c>
      <c r="AO613" s="49" t="s">
        <v>3</v>
      </c>
      <c r="AP613" s="52">
        <v>5.75</v>
      </c>
      <c r="AQ613" s="52">
        <v>0</v>
      </c>
      <c r="AR613" s="50">
        <v>1</v>
      </c>
      <c r="AS613" s="50">
        <v>0</v>
      </c>
      <c r="AT613" s="52">
        <v>7665.89</v>
      </c>
      <c r="AU613" s="52">
        <v>75015.69</v>
      </c>
      <c r="AV613" s="52">
        <v>5.75</v>
      </c>
      <c r="AW613" s="52">
        <v>17922.060000000001</v>
      </c>
      <c r="AX613" s="52">
        <v>7882.55</v>
      </c>
      <c r="AY613" s="52">
        <v>25587.95</v>
      </c>
      <c r="AZ613" s="52">
        <v>75015.69</v>
      </c>
      <c r="BA613" s="52">
        <v>0</v>
      </c>
      <c r="BB613" s="52">
        <v>0</v>
      </c>
      <c r="BC613" s="52">
        <v>0</v>
      </c>
      <c r="BD613" s="52">
        <v>0</v>
      </c>
      <c r="BE613" s="52">
        <v>0</v>
      </c>
      <c r="BF613" s="52">
        <v>0</v>
      </c>
      <c r="BG613" s="52">
        <v>0</v>
      </c>
      <c r="BH613" s="52">
        <v>0</v>
      </c>
      <c r="BI613" s="52">
        <v>126408.25</v>
      </c>
      <c r="BJ613" s="53">
        <v>238</v>
      </c>
      <c r="BK613" s="54" t="s">
        <v>3123</v>
      </c>
    </row>
    <row r="614" spans="1:63" s="1" customFormat="1" ht="15" x14ac:dyDescent="0.25">
      <c r="A614" s="49" t="s">
        <v>127</v>
      </c>
      <c r="B614" s="49" t="s">
        <v>104</v>
      </c>
      <c r="C614" s="49" t="s">
        <v>128</v>
      </c>
      <c r="D614"/>
      <c r="E614"/>
      <c r="F614"/>
      <c r="G614" s="49" t="s">
        <v>129</v>
      </c>
      <c r="H614" s="49" t="s">
        <v>130</v>
      </c>
      <c r="I614" s="49" t="s">
        <v>1015</v>
      </c>
      <c r="J614"/>
      <c r="K614" s="49" t="s">
        <v>70</v>
      </c>
      <c r="L614" s="49" t="s">
        <v>131</v>
      </c>
      <c r="M614"/>
      <c r="N614"/>
      <c r="O614" s="49" t="s">
        <v>1016</v>
      </c>
      <c r="P614"/>
      <c r="Q614" s="49" t="s">
        <v>1017</v>
      </c>
      <c r="R614"/>
      <c r="S614"/>
      <c r="T614" s="49" t="s">
        <v>3186</v>
      </c>
      <c r="U614" s="49" t="s">
        <v>3179</v>
      </c>
      <c r="V614" s="49" t="s">
        <v>3187</v>
      </c>
      <c r="W614" s="50">
        <v>43169</v>
      </c>
      <c r="X614" s="51" t="s">
        <v>3188</v>
      </c>
      <c r="Y614" s="49" t="s">
        <v>3189</v>
      </c>
      <c r="Z614" s="49" t="s">
        <v>3190</v>
      </c>
      <c r="AA614" s="49" t="s">
        <v>119</v>
      </c>
      <c r="AB614" s="49" t="s">
        <v>3191</v>
      </c>
      <c r="AC614" s="49" t="s">
        <v>3192</v>
      </c>
      <c r="AD614"/>
      <c r="AE614" s="49" t="s">
        <v>3193</v>
      </c>
      <c r="AF614" s="49" t="s">
        <v>3194</v>
      </c>
      <c r="AG614" s="49" t="s">
        <v>867</v>
      </c>
      <c r="AH614" s="49" t="s">
        <v>3195</v>
      </c>
      <c r="AI614" s="49" t="s">
        <v>81</v>
      </c>
      <c r="AJ614" s="49" t="s">
        <v>821</v>
      </c>
      <c r="AK614" s="49" t="s">
        <v>3196</v>
      </c>
      <c r="AL614" s="49" t="s">
        <v>3196</v>
      </c>
      <c r="AM614"/>
      <c r="AN614" s="49" t="s">
        <v>75</v>
      </c>
      <c r="AO614" s="49" t="s">
        <v>2</v>
      </c>
      <c r="AP614" s="52">
        <v>116.87</v>
      </c>
      <c r="AQ614" s="52">
        <v>0</v>
      </c>
      <c r="AR614" s="50">
        <v>1</v>
      </c>
      <c r="AS614" s="50">
        <v>0</v>
      </c>
      <c r="AT614" s="52">
        <v>7665.89</v>
      </c>
      <c r="AU614" s="52">
        <v>75015.69</v>
      </c>
      <c r="AV614" s="52">
        <v>85.52</v>
      </c>
      <c r="AW614" s="52">
        <v>17922.060000000001</v>
      </c>
      <c r="AX614" s="52">
        <v>7882.55</v>
      </c>
      <c r="AY614" s="52">
        <v>25587.95</v>
      </c>
      <c r="AZ614" s="52">
        <v>75015.69</v>
      </c>
      <c r="BA614" s="52">
        <v>0</v>
      </c>
      <c r="BB614" s="52">
        <v>0</v>
      </c>
      <c r="BC614" s="52">
        <v>0</v>
      </c>
      <c r="BD614" s="52">
        <v>0</v>
      </c>
      <c r="BE614" s="52">
        <v>0</v>
      </c>
      <c r="BF614" s="52">
        <v>0</v>
      </c>
      <c r="BG614" s="52">
        <v>0</v>
      </c>
      <c r="BH614" s="52">
        <v>0</v>
      </c>
      <c r="BI614" s="52">
        <v>126408.25</v>
      </c>
      <c r="BJ614" s="53">
        <v>238</v>
      </c>
      <c r="BK614" s="54" t="s">
        <v>3123</v>
      </c>
    </row>
    <row r="615" spans="1:63" s="1" customFormat="1" ht="15" x14ac:dyDescent="0.25">
      <c r="A615" s="49" t="s">
        <v>127</v>
      </c>
      <c r="B615" s="49" t="s">
        <v>104</v>
      </c>
      <c r="C615" s="49" t="s">
        <v>128</v>
      </c>
      <c r="D615"/>
      <c r="E615"/>
      <c r="F615"/>
      <c r="G615" s="49" t="s">
        <v>129</v>
      </c>
      <c r="H615" s="49" t="s">
        <v>130</v>
      </c>
      <c r="I615" s="49" t="s">
        <v>1015</v>
      </c>
      <c r="J615"/>
      <c r="K615" s="49" t="s">
        <v>70</v>
      </c>
      <c r="L615" s="49" t="s">
        <v>131</v>
      </c>
      <c r="M615"/>
      <c r="N615"/>
      <c r="O615" s="49" t="s">
        <v>1016</v>
      </c>
      <c r="P615"/>
      <c r="Q615" s="49" t="s">
        <v>1017</v>
      </c>
      <c r="R615"/>
      <c r="S615"/>
      <c r="T615" s="49" t="s">
        <v>3186</v>
      </c>
      <c r="U615" s="49" t="s">
        <v>3186</v>
      </c>
      <c r="V615" s="49" t="s">
        <v>3197</v>
      </c>
      <c r="W615" s="50">
        <v>45656</v>
      </c>
      <c r="X615" s="51" t="s">
        <v>3198</v>
      </c>
      <c r="Y615" s="49" t="s">
        <v>807</v>
      </c>
      <c r="Z615" s="49" t="s">
        <v>822</v>
      </c>
      <c r="AA615" s="49" t="s">
        <v>94</v>
      </c>
      <c r="AB615" s="49" t="s">
        <v>809</v>
      </c>
      <c r="AC615" s="49" t="s">
        <v>116</v>
      </c>
      <c r="AD615"/>
      <c r="AE615" s="49" t="s">
        <v>823</v>
      </c>
      <c r="AF615" s="49" t="s">
        <v>824</v>
      </c>
      <c r="AG615" s="49" t="s">
        <v>123</v>
      </c>
      <c r="AH615" s="49" t="s">
        <v>825</v>
      </c>
      <c r="AI615" s="49" t="s">
        <v>81</v>
      </c>
      <c r="AJ615" s="49" t="s">
        <v>94</v>
      </c>
      <c r="AK615" s="49" t="s">
        <v>807</v>
      </c>
      <c r="AL615" s="49" t="s">
        <v>807</v>
      </c>
      <c r="AM615"/>
      <c r="AN615" s="49" t="s">
        <v>75</v>
      </c>
      <c r="AO615" s="49" t="s">
        <v>2</v>
      </c>
      <c r="AP615" s="52">
        <v>40.369999999999997</v>
      </c>
      <c r="AQ615" s="52">
        <v>0</v>
      </c>
      <c r="AR615" s="50">
        <v>1</v>
      </c>
      <c r="AS615" s="50">
        <v>0</v>
      </c>
      <c r="AT615" s="52">
        <v>7665.89</v>
      </c>
      <c r="AU615" s="52">
        <v>75015.69</v>
      </c>
      <c r="AV615" s="52">
        <v>29.54</v>
      </c>
      <c r="AW615" s="52">
        <v>17922.060000000001</v>
      </c>
      <c r="AX615" s="52">
        <v>7882.55</v>
      </c>
      <c r="AY615" s="52">
        <v>25587.95</v>
      </c>
      <c r="AZ615" s="52">
        <v>75015.69</v>
      </c>
      <c r="BA615" s="52">
        <v>0</v>
      </c>
      <c r="BB615" s="52">
        <v>0</v>
      </c>
      <c r="BC615" s="52">
        <v>0</v>
      </c>
      <c r="BD615" s="52">
        <v>0</v>
      </c>
      <c r="BE615" s="52">
        <v>0</v>
      </c>
      <c r="BF615" s="52">
        <v>0</v>
      </c>
      <c r="BG615" s="52">
        <v>0</v>
      </c>
      <c r="BH615" s="52">
        <v>0</v>
      </c>
      <c r="BI615" s="52">
        <v>126408.25</v>
      </c>
      <c r="BJ615" s="53">
        <v>238</v>
      </c>
      <c r="BK615" s="54" t="s">
        <v>3123</v>
      </c>
    </row>
    <row r="616" spans="1:63" s="1" customFormat="1" ht="15" x14ac:dyDescent="0.25">
      <c r="A616" s="49" t="s">
        <v>127</v>
      </c>
      <c r="B616" s="49" t="s">
        <v>104</v>
      </c>
      <c r="C616" s="49" t="s">
        <v>128</v>
      </c>
      <c r="D616"/>
      <c r="E616"/>
      <c r="F616"/>
      <c r="G616" s="49" t="s">
        <v>129</v>
      </c>
      <c r="H616" s="49" t="s">
        <v>130</v>
      </c>
      <c r="I616" s="49" t="s">
        <v>1015</v>
      </c>
      <c r="J616"/>
      <c r="K616" s="49" t="s">
        <v>70</v>
      </c>
      <c r="L616" s="49" t="s">
        <v>131</v>
      </c>
      <c r="M616"/>
      <c r="N616"/>
      <c r="O616" s="49" t="s">
        <v>1016</v>
      </c>
      <c r="P616"/>
      <c r="Q616" s="49" t="s">
        <v>1017</v>
      </c>
      <c r="R616"/>
      <c r="S616"/>
      <c r="T616" s="49" t="s">
        <v>3186</v>
      </c>
      <c r="U616" s="49" t="s">
        <v>3186</v>
      </c>
      <c r="V616" s="49" t="s">
        <v>3199</v>
      </c>
      <c r="W616" s="50">
        <v>45659</v>
      </c>
      <c r="X616" s="51" t="s">
        <v>3200</v>
      </c>
      <c r="Y616" s="49" t="s">
        <v>807</v>
      </c>
      <c r="Z616" s="49" t="s">
        <v>822</v>
      </c>
      <c r="AA616" s="49" t="s">
        <v>94</v>
      </c>
      <c r="AB616" s="49" t="s">
        <v>809</v>
      </c>
      <c r="AC616" s="49" t="s">
        <v>116</v>
      </c>
      <c r="AD616"/>
      <c r="AE616" s="49" t="s">
        <v>823</v>
      </c>
      <c r="AF616" s="49" t="s">
        <v>824</v>
      </c>
      <c r="AG616" s="49" t="s">
        <v>123</v>
      </c>
      <c r="AH616" s="49" t="s">
        <v>825</v>
      </c>
      <c r="AI616" s="49" t="s">
        <v>81</v>
      </c>
      <c r="AJ616" s="49" t="s">
        <v>94</v>
      </c>
      <c r="AK616" s="49" t="s">
        <v>807</v>
      </c>
      <c r="AL616" s="49" t="s">
        <v>807</v>
      </c>
      <c r="AM616"/>
      <c r="AN616" s="49" t="s">
        <v>75</v>
      </c>
      <c r="AO616" s="49" t="s">
        <v>2</v>
      </c>
      <c r="AP616" s="52">
        <v>4.0999999999999996</v>
      </c>
      <c r="AQ616" s="52">
        <v>0</v>
      </c>
      <c r="AR616" s="50">
        <v>1</v>
      </c>
      <c r="AS616" s="50">
        <v>0</v>
      </c>
      <c r="AT616" s="52">
        <v>7665.89</v>
      </c>
      <c r="AU616" s="52">
        <v>75015.69</v>
      </c>
      <c r="AV616" s="52">
        <v>3</v>
      </c>
      <c r="AW616" s="52">
        <v>17922.060000000001</v>
      </c>
      <c r="AX616" s="52">
        <v>7882.55</v>
      </c>
      <c r="AY616" s="52">
        <v>25587.95</v>
      </c>
      <c r="AZ616" s="52">
        <v>75015.69</v>
      </c>
      <c r="BA616" s="52">
        <v>0</v>
      </c>
      <c r="BB616" s="52">
        <v>0</v>
      </c>
      <c r="BC616" s="52">
        <v>0</v>
      </c>
      <c r="BD616" s="52">
        <v>0</v>
      </c>
      <c r="BE616" s="52">
        <v>0</v>
      </c>
      <c r="BF616" s="52">
        <v>0</v>
      </c>
      <c r="BG616" s="52">
        <v>0</v>
      </c>
      <c r="BH616" s="52">
        <v>0</v>
      </c>
      <c r="BI616" s="52">
        <v>126408.25</v>
      </c>
      <c r="BJ616" s="53">
        <v>238</v>
      </c>
      <c r="BK616" s="54" t="s">
        <v>3123</v>
      </c>
    </row>
    <row r="617" spans="1:63" s="1" customFormat="1" ht="15" x14ac:dyDescent="0.25">
      <c r="A617" s="49" t="s">
        <v>127</v>
      </c>
      <c r="B617" s="49" t="s">
        <v>104</v>
      </c>
      <c r="C617" s="49" t="s">
        <v>128</v>
      </c>
      <c r="D617"/>
      <c r="E617"/>
      <c r="F617"/>
      <c r="G617" s="49" t="s">
        <v>129</v>
      </c>
      <c r="H617" s="49" t="s">
        <v>130</v>
      </c>
      <c r="I617" s="49" t="s">
        <v>1015</v>
      </c>
      <c r="J617"/>
      <c r="K617" s="49" t="s">
        <v>70</v>
      </c>
      <c r="L617" s="49" t="s">
        <v>131</v>
      </c>
      <c r="M617"/>
      <c r="N617"/>
      <c r="O617" s="49" t="s">
        <v>1016</v>
      </c>
      <c r="P617"/>
      <c r="Q617" s="49" t="s">
        <v>1017</v>
      </c>
      <c r="R617"/>
      <c r="S617"/>
      <c r="T617" s="49" t="s">
        <v>3186</v>
      </c>
      <c r="U617" s="49" t="s">
        <v>3186</v>
      </c>
      <c r="V617" s="49" t="s">
        <v>3201</v>
      </c>
      <c r="W617" s="50">
        <v>47683</v>
      </c>
      <c r="X617" s="51" t="s">
        <v>3202</v>
      </c>
      <c r="Y617" s="49" t="s">
        <v>807</v>
      </c>
      <c r="Z617" s="49" t="s">
        <v>808</v>
      </c>
      <c r="AA617" s="49" t="s">
        <v>94</v>
      </c>
      <c r="AB617" s="49" t="s">
        <v>809</v>
      </c>
      <c r="AC617" s="49" t="s">
        <v>116</v>
      </c>
      <c r="AD617"/>
      <c r="AE617" s="49" t="s">
        <v>810</v>
      </c>
      <c r="AF617" s="49" t="s">
        <v>811</v>
      </c>
      <c r="AG617"/>
      <c r="AH617" s="49" t="s">
        <v>812</v>
      </c>
      <c r="AI617" s="49" t="s">
        <v>117</v>
      </c>
      <c r="AJ617" s="49" t="s">
        <v>94</v>
      </c>
      <c r="AK617" s="49" t="s">
        <v>813</v>
      </c>
      <c r="AL617" s="49" t="s">
        <v>813</v>
      </c>
      <c r="AM617"/>
      <c r="AN617" s="49" t="s">
        <v>75</v>
      </c>
      <c r="AO617" s="49" t="s">
        <v>3</v>
      </c>
      <c r="AP617" s="52">
        <v>46.56</v>
      </c>
      <c r="AQ617" s="52">
        <v>0</v>
      </c>
      <c r="AR617" s="50">
        <v>1</v>
      </c>
      <c r="AS617" s="50">
        <v>0</v>
      </c>
      <c r="AT617" s="52">
        <v>7665.89</v>
      </c>
      <c r="AU617" s="52">
        <v>75015.69</v>
      </c>
      <c r="AV617" s="52">
        <v>46.56</v>
      </c>
      <c r="AW617" s="52">
        <v>17922.060000000001</v>
      </c>
      <c r="AX617" s="52">
        <v>7882.55</v>
      </c>
      <c r="AY617" s="52">
        <v>25587.95</v>
      </c>
      <c r="AZ617" s="52">
        <v>75015.69</v>
      </c>
      <c r="BA617" s="52">
        <v>0</v>
      </c>
      <c r="BB617" s="52">
        <v>0</v>
      </c>
      <c r="BC617" s="52">
        <v>0</v>
      </c>
      <c r="BD617" s="52">
        <v>0</v>
      </c>
      <c r="BE617" s="52">
        <v>0</v>
      </c>
      <c r="BF617" s="52">
        <v>0</v>
      </c>
      <c r="BG617" s="52">
        <v>0</v>
      </c>
      <c r="BH617" s="52">
        <v>0</v>
      </c>
      <c r="BI617" s="52">
        <v>126408.25</v>
      </c>
      <c r="BJ617" s="53">
        <v>238</v>
      </c>
      <c r="BK617" s="54" t="s">
        <v>3123</v>
      </c>
    </row>
    <row r="618" spans="1:63" s="1" customFormat="1" ht="15" x14ac:dyDescent="0.25">
      <c r="A618" s="49" t="s">
        <v>127</v>
      </c>
      <c r="B618" s="49" t="s">
        <v>104</v>
      </c>
      <c r="C618" s="49" t="s">
        <v>128</v>
      </c>
      <c r="D618"/>
      <c r="E618"/>
      <c r="F618"/>
      <c r="G618" s="49" t="s">
        <v>129</v>
      </c>
      <c r="H618" s="49" t="s">
        <v>130</v>
      </c>
      <c r="I618" s="49" t="s">
        <v>1015</v>
      </c>
      <c r="J618"/>
      <c r="K618" s="49" t="s">
        <v>70</v>
      </c>
      <c r="L618" s="49" t="s">
        <v>131</v>
      </c>
      <c r="M618"/>
      <c r="N618"/>
      <c r="O618" s="49" t="s">
        <v>1016</v>
      </c>
      <c r="P618"/>
      <c r="Q618" s="49" t="s">
        <v>1017</v>
      </c>
      <c r="R618"/>
      <c r="S618"/>
      <c r="T618" s="49" t="s">
        <v>3203</v>
      </c>
      <c r="U618" s="49" t="s">
        <v>3203</v>
      </c>
      <c r="V618" s="49" t="s">
        <v>3204</v>
      </c>
      <c r="W618" s="50">
        <v>42559</v>
      </c>
      <c r="X618" s="51" t="s">
        <v>3205</v>
      </c>
      <c r="Y618" s="49" t="s">
        <v>3206</v>
      </c>
      <c r="Z618" s="49" t="s">
        <v>3207</v>
      </c>
      <c r="AA618" s="49" t="s">
        <v>180</v>
      </c>
      <c r="AB618" s="49" t="s">
        <v>181</v>
      </c>
      <c r="AC618" s="49" t="s">
        <v>182</v>
      </c>
      <c r="AD618"/>
      <c r="AE618" s="49" t="s">
        <v>3208</v>
      </c>
      <c r="AF618" s="49" t="s">
        <v>3194</v>
      </c>
      <c r="AG618" s="49" t="s">
        <v>867</v>
      </c>
      <c r="AH618" s="49" t="s">
        <v>3209</v>
      </c>
      <c r="AI618" s="49" t="s">
        <v>81</v>
      </c>
      <c r="AJ618" s="49" t="s">
        <v>183</v>
      </c>
      <c r="AK618" s="49" t="s">
        <v>1428</v>
      </c>
      <c r="AL618" s="49" t="s">
        <v>3210</v>
      </c>
      <c r="AM618"/>
      <c r="AN618" s="49" t="s">
        <v>75</v>
      </c>
      <c r="AO618" s="49" t="s">
        <v>2</v>
      </c>
      <c r="AP618" s="52">
        <v>406.61</v>
      </c>
      <c r="AQ618" s="52">
        <v>0</v>
      </c>
      <c r="AR618" s="50">
        <v>1</v>
      </c>
      <c r="AS618" s="50">
        <v>0</v>
      </c>
      <c r="AT618" s="52">
        <v>7665.89</v>
      </c>
      <c r="AU618" s="52">
        <v>75015.69</v>
      </c>
      <c r="AV618" s="52">
        <v>296.82</v>
      </c>
      <c r="AW618" s="52">
        <v>17922.060000000001</v>
      </c>
      <c r="AX618" s="52">
        <v>7882.55</v>
      </c>
      <c r="AY618" s="52">
        <v>25587.95</v>
      </c>
      <c r="AZ618" s="52">
        <v>75015.69</v>
      </c>
      <c r="BA618" s="52">
        <v>0</v>
      </c>
      <c r="BB618" s="52">
        <v>0</v>
      </c>
      <c r="BC618" s="52">
        <v>0</v>
      </c>
      <c r="BD618" s="52">
        <v>0</v>
      </c>
      <c r="BE618" s="52">
        <v>0</v>
      </c>
      <c r="BF618" s="52">
        <v>0</v>
      </c>
      <c r="BG618" s="52">
        <v>0</v>
      </c>
      <c r="BH618" s="52">
        <v>0</v>
      </c>
      <c r="BI618" s="52">
        <v>126408.25</v>
      </c>
      <c r="BJ618" s="53">
        <v>238</v>
      </c>
      <c r="BK618" s="54" t="s">
        <v>3123</v>
      </c>
    </row>
    <row r="619" spans="1:63" s="1" customFormat="1" ht="15" x14ac:dyDescent="0.25">
      <c r="A619" s="49" t="s">
        <v>127</v>
      </c>
      <c r="B619" s="49" t="s">
        <v>104</v>
      </c>
      <c r="C619" s="49" t="s">
        <v>128</v>
      </c>
      <c r="D619"/>
      <c r="E619"/>
      <c r="F619"/>
      <c r="G619" s="49" t="s">
        <v>129</v>
      </c>
      <c r="H619" s="49" t="s">
        <v>130</v>
      </c>
      <c r="I619" s="49" t="s">
        <v>1015</v>
      </c>
      <c r="J619"/>
      <c r="K619" s="49" t="s">
        <v>70</v>
      </c>
      <c r="L619" s="49" t="s">
        <v>131</v>
      </c>
      <c r="M619"/>
      <c r="N619"/>
      <c r="O619" s="49" t="s">
        <v>1016</v>
      </c>
      <c r="P619"/>
      <c r="Q619" s="49" t="s">
        <v>1017</v>
      </c>
      <c r="R619"/>
      <c r="S619"/>
      <c r="T619" s="49" t="s">
        <v>3203</v>
      </c>
      <c r="U619" s="49" t="s">
        <v>3203</v>
      </c>
      <c r="V619" s="49" t="s">
        <v>3211</v>
      </c>
      <c r="W619" s="50">
        <v>48896</v>
      </c>
      <c r="X619" s="51" t="s">
        <v>3212</v>
      </c>
      <c r="Y619" s="49" t="s">
        <v>807</v>
      </c>
      <c r="Z619" s="49" t="s">
        <v>808</v>
      </c>
      <c r="AA619" s="49" t="s">
        <v>94</v>
      </c>
      <c r="AB619" s="49" t="s">
        <v>809</v>
      </c>
      <c r="AC619" s="49" t="s">
        <v>116</v>
      </c>
      <c r="AD619"/>
      <c r="AE619" s="49" t="s">
        <v>810</v>
      </c>
      <c r="AF619" s="49" t="s">
        <v>811</v>
      </c>
      <c r="AG619"/>
      <c r="AH619" s="49" t="s">
        <v>812</v>
      </c>
      <c r="AI619" s="49" t="s">
        <v>117</v>
      </c>
      <c r="AJ619" s="49" t="s">
        <v>94</v>
      </c>
      <c r="AK619" s="49" t="s">
        <v>813</v>
      </c>
      <c r="AL619" s="49" t="s">
        <v>813</v>
      </c>
      <c r="AM619"/>
      <c r="AN619" s="49" t="s">
        <v>75</v>
      </c>
      <c r="AO619" s="49" t="s">
        <v>3</v>
      </c>
      <c r="AP619" s="52">
        <v>12.21</v>
      </c>
      <c r="AQ619" s="52">
        <v>0</v>
      </c>
      <c r="AR619" s="50">
        <v>1</v>
      </c>
      <c r="AS619" s="50">
        <v>0</v>
      </c>
      <c r="AT619" s="52">
        <v>7665.89</v>
      </c>
      <c r="AU619" s="52">
        <v>75015.69</v>
      </c>
      <c r="AV619" s="52">
        <v>12.21</v>
      </c>
      <c r="AW619" s="52">
        <v>17922.060000000001</v>
      </c>
      <c r="AX619" s="52">
        <v>7882.55</v>
      </c>
      <c r="AY619" s="52">
        <v>25587.95</v>
      </c>
      <c r="AZ619" s="52">
        <v>75015.69</v>
      </c>
      <c r="BA619" s="52">
        <v>0</v>
      </c>
      <c r="BB619" s="52">
        <v>0</v>
      </c>
      <c r="BC619" s="52">
        <v>0</v>
      </c>
      <c r="BD619" s="52">
        <v>0</v>
      </c>
      <c r="BE619" s="52">
        <v>0</v>
      </c>
      <c r="BF619" s="52">
        <v>0</v>
      </c>
      <c r="BG619" s="52">
        <v>0</v>
      </c>
      <c r="BH619" s="52">
        <v>0</v>
      </c>
      <c r="BI619" s="52">
        <v>126408.25</v>
      </c>
      <c r="BJ619" s="53">
        <v>238</v>
      </c>
      <c r="BK619" s="54" t="s">
        <v>3123</v>
      </c>
    </row>
    <row r="620" spans="1:63" s="1" customFormat="1" ht="15" x14ac:dyDescent="0.25">
      <c r="A620" s="49" t="s">
        <v>127</v>
      </c>
      <c r="B620" s="49" t="s">
        <v>104</v>
      </c>
      <c r="C620" s="49" t="s">
        <v>128</v>
      </c>
      <c r="D620"/>
      <c r="E620"/>
      <c r="F620"/>
      <c r="G620" s="49" t="s">
        <v>129</v>
      </c>
      <c r="H620" s="49" t="s">
        <v>130</v>
      </c>
      <c r="I620" s="49" t="s">
        <v>1015</v>
      </c>
      <c r="J620"/>
      <c r="K620" s="49" t="s">
        <v>70</v>
      </c>
      <c r="L620" s="49" t="s">
        <v>131</v>
      </c>
      <c r="M620"/>
      <c r="N620"/>
      <c r="O620" s="49" t="s">
        <v>1016</v>
      </c>
      <c r="P620"/>
      <c r="Q620" s="49" t="s">
        <v>1017</v>
      </c>
      <c r="R620"/>
      <c r="S620"/>
      <c r="T620" s="49" t="s">
        <v>3203</v>
      </c>
      <c r="U620" s="49" t="s">
        <v>3203</v>
      </c>
      <c r="V620" s="49" t="s">
        <v>3213</v>
      </c>
      <c r="W620" s="50">
        <v>53375</v>
      </c>
      <c r="X620" s="51" t="s">
        <v>3214</v>
      </c>
      <c r="Y620" s="49" t="s">
        <v>807</v>
      </c>
      <c r="Z620" s="49" t="s">
        <v>808</v>
      </c>
      <c r="AA620" s="49" t="s">
        <v>94</v>
      </c>
      <c r="AB620" s="49" t="s">
        <v>809</v>
      </c>
      <c r="AC620" s="49" t="s">
        <v>116</v>
      </c>
      <c r="AD620"/>
      <c r="AE620" s="49" t="s">
        <v>810</v>
      </c>
      <c r="AF620" s="49" t="s">
        <v>811</v>
      </c>
      <c r="AG620"/>
      <c r="AH620" s="49" t="s">
        <v>812</v>
      </c>
      <c r="AI620" s="49" t="s">
        <v>117</v>
      </c>
      <c r="AJ620" s="49" t="s">
        <v>94</v>
      </c>
      <c r="AK620" s="49" t="s">
        <v>813</v>
      </c>
      <c r="AL620" s="49" t="s">
        <v>813</v>
      </c>
      <c r="AM620"/>
      <c r="AN620" s="49" t="s">
        <v>75</v>
      </c>
      <c r="AO620" s="49" t="s">
        <v>3</v>
      </c>
      <c r="AP620" s="52">
        <v>31.61</v>
      </c>
      <c r="AQ620" s="52">
        <v>0</v>
      </c>
      <c r="AR620" s="50">
        <v>1</v>
      </c>
      <c r="AS620" s="50">
        <v>0</v>
      </c>
      <c r="AT620" s="52">
        <v>7665.89</v>
      </c>
      <c r="AU620" s="52">
        <v>75015.69</v>
      </c>
      <c r="AV620" s="52">
        <v>31.61</v>
      </c>
      <c r="AW620" s="52">
        <v>17922.060000000001</v>
      </c>
      <c r="AX620" s="52">
        <v>7882.55</v>
      </c>
      <c r="AY620" s="52">
        <v>25587.95</v>
      </c>
      <c r="AZ620" s="52">
        <v>75015.69</v>
      </c>
      <c r="BA620" s="52">
        <v>0</v>
      </c>
      <c r="BB620" s="52">
        <v>0</v>
      </c>
      <c r="BC620" s="52">
        <v>0</v>
      </c>
      <c r="BD620" s="52">
        <v>0</v>
      </c>
      <c r="BE620" s="52">
        <v>0</v>
      </c>
      <c r="BF620" s="52">
        <v>0</v>
      </c>
      <c r="BG620" s="52">
        <v>0</v>
      </c>
      <c r="BH620" s="52">
        <v>0</v>
      </c>
      <c r="BI620" s="52">
        <v>126408.25</v>
      </c>
      <c r="BJ620" s="53">
        <v>238</v>
      </c>
      <c r="BK620" s="54" t="s">
        <v>3123</v>
      </c>
    </row>
    <row r="621" spans="1:63" s="1" customFormat="1" ht="15" x14ac:dyDescent="0.25">
      <c r="A621" s="49" t="s">
        <v>127</v>
      </c>
      <c r="B621" s="49" t="s">
        <v>104</v>
      </c>
      <c r="C621" s="49" t="s">
        <v>128</v>
      </c>
      <c r="D621"/>
      <c r="E621"/>
      <c r="F621"/>
      <c r="G621" s="49" t="s">
        <v>129</v>
      </c>
      <c r="H621" s="49" t="s">
        <v>130</v>
      </c>
      <c r="I621" s="49" t="s">
        <v>1015</v>
      </c>
      <c r="J621"/>
      <c r="K621" s="49" t="s">
        <v>70</v>
      </c>
      <c r="L621" s="49" t="s">
        <v>131</v>
      </c>
      <c r="M621"/>
      <c r="N621"/>
      <c r="O621" s="49" t="s">
        <v>1016</v>
      </c>
      <c r="P621"/>
      <c r="Q621" s="49" t="s">
        <v>1018</v>
      </c>
      <c r="R621"/>
      <c r="S621"/>
      <c r="T621" s="49" t="s">
        <v>3203</v>
      </c>
      <c r="U621" s="49" t="s">
        <v>3186</v>
      </c>
      <c r="V621" s="49" t="s">
        <v>112</v>
      </c>
      <c r="W621" s="50">
        <v>43697</v>
      </c>
      <c r="X621" s="51" t="s">
        <v>3215</v>
      </c>
      <c r="Y621" s="49" t="s">
        <v>3216</v>
      </c>
      <c r="Z621" s="49" t="s">
        <v>3217</v>
      </c>
      <c r="AA621" s="49" t="s">
        <v>105</v>
      </c>
      <c r="AB621" s="49" t="s">
        <v>3218</v>
      </c>
      <c r="AC621" s="49" t="s">
        <v>133</v>
      </c>
      <c r="AD621"/>
      <c r="AE621" s="49" t="s">
        <v>3219</v>
      </c>
      <c r="AF621" s="49" t="s">
        <v>1103</v>
      </c>
      <c r="AG621" s="49" t="s">
        <v>73</v>
      </c>
      <c r="AH621" s="49" t="s">
        <v>3220</v>
      </c>
      <c r="AI621" s="49" t="s">
        <v>74</v>
      </c>
      <c r="AJ621" s="49" t="s">
        <v>821</v>
      </c>
      <c r="AK621" s="49" t="s">
        <v>3221</v>
      </c>
      <c r="AL621" s="49" t="s">
        <v>3221</v>
      </c>
      <c r="AM621"/>
      <c r="AN621" s="49" t="s">
        <v>75</v>
      </c>
      <c r="AO621" s="49" t="s">
        <v>3</v>
      </c>
      <c r="AP621" s="52">
        <v>22.77</v>
      </c>
      <c r="AQ621" s="52">
        <v>0</v>
      </c>
      <c r="AR621" s="50">
        <v>1</v>
      </c>
      <c r="AS621" s="50">
        <v>0</v>
      </c>
      <c r="AT621" s="52">
        <v>7665.89</v>
      </c>
      <c r="AU621" s="52">
        <v>75015.69</v>
      </c>
      <c r="AV621" s="52">
        <v>22.77</v>
      </c>
      <c r="AW621" s="52">
        <v>17922.060000000001</v>
      </c>
      <c r="AX621" s="52">
        <v>7882.55</v>
      </c>
      <c r="AY621" s="52">
        <v>25587.95</v>
      </c>
      <c r="AZ621" s="52">
        <v>75015.69</v>
      </c>
      <c r="BA621" s="52">
        <v>0</v>
      </c>
      <c r="BB621" s="52">
        <v>0</v>
      </c>
      <c r="BC621" s="52">
        <v>0</v>
      </c>
      <c r="BD621" s="52">
        <v>0</v>
      </c>
      <c r="BE621" s="52">
        <v>0</v>
      </c>
      <c r="BF621" s="52">
        <v>0</v>
      </c>
      <c r="BG621" s="52">
        <v>0</v>
      </c>
      <c r="BH621" s="52">
        <v>0</v>
      </c>
      <c r="BI621" s="52">
        <v>126408.25</v>
      </c>
      <c r="BJ621" s="53">
        <v>238</v>
      </c>
      <c r="BK621" s="54" t="s">
        <v>3123</v>
      </c>
    </row>
    <row r="622" spans="1:63" s="1" customFormat="1" ht="15" x14ac:dyDescent="0.25">
      <c r="A622" s="49" t="s">
        <v>127</v>
      </c>
      <c r="B622" s="49" t="s">
        <v>104</v>
      </c>
      <c r="C622" s="49" t="s">
        <v>128</v>
      </c>
      <c r="D622"/>
      <c r="E622"/>
      <c r="F622"/>
      <c r="G622" s="49" t="s">
        <v>129</v>
      </c>
      <c r="H622" s="49" t="s">
        <v>130</v>
      </c>
      <c r="I622" s="49" t="s">
        <v>1015</v>
      </c>
      <c r="J622"/>
      <c r="K622" s="49" t="s">
        <v>70</v>
      </c>
      <c r="L622" s="49" t="s">
        <v>131</v>
      </c>
      <c r="M622"/>
      <c r="N622"/>
      <c r="O622" s="49" t="s">
        <v>1016</v>
      </c>
      <c r="P622"/>
      <c r="Q622" s="49" t="s">
        <v>1018</v>
      </c>
      <c r="R622"/>
      <c r="S622"/>
      <c r="T622" s="49" t="s">
        <v>3203</v>
      </c>
      <c r="U622" s="49" t="s">
        <v>3179</v>
      </c>
      <c r="V622" s="49" t="s">
        <v>3005</v>
      </c>
      <c r="W622" s="50">
        <v>52009</v>
      </c>
      <c r="X622" s="51" t="s">
        <v>3222</v>
      </c>
      <c r="Y622" s="49" t="s">
        <v>765</v>
      </c>
      <c r="Z622" s="49" t="s">
        <v>802</v>
      </c>
      <c r="AA622" s="49" t="s">
        <v>98</v>
      </c>
      <c r="AB622" s="49" t="s">
        <v>99</v>
      </c>
      <c r="AC622" s="49" t="s">
        <v>100</v>
      </c>
      <c r="AD622"/>
      <c r="AE622" s="49" t="s">
        <v>803</v>
      </c>
      <c r="AF622" s="49" t="s">
        <v>762</v>
      </c>
      <c r="AG622" s="49" t="s">
        <v>763</v>
      </c>
      <c r="AH622" s="49" t="s">
        <v>764</v>
      </c>
      <c r="AI622" s="49" t="s">
        <v>74</v>
      </c>
      <c r="AJ622" s="49" t="s">
        <v>98</v>
      </c>
      <c r="AK622" s="49" t="s">
        <v>765</v>
      </c>
      <c r="AL622" s="49" t="s">
        <v>765</v>
      </c>
      <c r="AM622"/>
      <c r="AN622" s="49" t="s">
        <v>75</v>
      </c>
      <c r="AO622" s="49" t="s">
        <v>3</v>
      </c>
      <c r="AP622" s="52">
        <v>31.5</v>
      </c>
      <c r="AQ622" s="52">
        <v>0</v>
      </c>
      <c r="AR622" s="50">
        <v>1</v>
      </c>
      <c r="AS622" s="50">
        <v>0</v>
      </c>
      <c r="AT622" s="52">
        <v>7665.89</v>
      </c>
      <c r="AU622" s="52">
        <v>75015.69</v>
      </c>
      <c r="AV622" s="52">
        <v>31.5</v>
      </c>
      <c r="AW622" s="52">
        <v>17922.060000000001</v>
      </c>
      <c r="AX622" s="52">
        <v>7882.55</v>
      </c>
      <c r="AY622" s="52">
        <v>25587.95</v>
      </c>
      <c r="AZ622" s="52">
        <v>75015.69</v>
      </c>
      <c r="BA622" s="52">
        <v>0</v>
      </c>
      <c r="BB622" s="52">
        <v>0</v>
      </c>
      <c r="BC622" s="52">
        <v>0</v>
      </c>
      <c r="BD622" s="52">
        <v>0</v>
      </c>
      <c r="BE622" s="52">
        <v>0</v>
      </c>
      <c r="BF622" s="52">
        <v>0</v>
      </c>
      <c r="BG622" s="52">
        <v>0</v>
      </c>
      <c r="BH622" s="52">
        <v>0</v>
      </c>
      <c r="BI622" s="52">
        <v>126408.25</v>
      </c>
      <c r="BJ622" s="53">
        <v>238</v>
      </c>
      <c r="BK622" s="54" t="s">
        <v>3123</v>
      </c>
    </row>
    <row r="623" spans="1:63" s="1" customFormat="1" ht="15" x14ac:dyDescent="0.25">
      <c r="A623" s="49" t="s">
        <v>127</v>
      </c>
      <c r="B623" s="49" t="s">
        <v>104</v>
      </c>
      <c r="C623" s="49" t="s">
        <v>128</v>
      </c>
      <c r="D623"/>
      <c r="E623"/>
      <c r="F623"/>
      <c r="G623" s="49" t="s">
        <v>129</v>
      </c>
      <c r="H623" s="49" t="s">
        <v>130</v>
      </c>
      <c r="I623" s="49" t="s">
        <v>1015</v>
      </c>
      <c r="J623"/>
      <c r="K623" s="49" t="s">
        <v>70</v>
      </c>
      <c r="L623" s="49" t="s">
        <v>131</v>
      </c>
      <c r="M623"/>
      <c r="N623"/>
      <c r="O623" s="49" t="s">
        <v>1016</v>
      </c>
      <c r="P623"/>
      <c r="Q623" s="49" t="s">
        <v>1017</v>
      </c>
      <c r="R623"/>
      <c r="S623"/>
      <c r="T623" s="49" t="s">
        <v>3203</v>
      </c>
      <c r="U623" s="49" t="s">
        <v>3186</v>
      </c>
      <c r="V623" s="49" t="s">
        <v>3223</v>
      </c>
      <c r="W623" s="50">
        <v>43891</v>
      </c>
      <c r="X623" s="51" t="s">
        <v>3224</v>
      </c>
      <c r="Y623" s="49" t="s">
        <v>3225</v>
      </c>
      <c r="Z623" s="49" t="s">
        <v>3226</v>
      </c>
      <c r="AA623" s="49" t="s">
        <v>98</v>
      </c>
      <c r="AB623" s="49" t="s">
        <v>99</v>
      </c>
      <c r="AC623" s="49" t="s">
        <v>100</v>
      </c>
      <c r="AD623"/>
      <c r="AE623" s="49" t="s">
        <v>3227</v>
      </c>
      <c r="AF623" s="49" t="s">
        <v>3228</v>
      </c>
      <c r="AG623"/>
      <c r="AH623" s="49" t="s">
        <v>3229</v>
      </c>
      <c r="AI623" s="49" t="s">
        <v>1035</v>
      </c>
      <c r="AJ623" s="49" t="s">
        <v>98</v>
      </c>
      <c r="AK623" s="49" t="s">
        <v>3230</v>
      </c>
      <c r="AL623" s="49" t="s">
        <v>3230</v>
      </c>
      <c r="AM623"/>
      <c r="AN623" s="49" t="s">
        <v>75</v>
      </c>
      <c r="AO623" s="49" t="s">
        <v>3231</v>
      </c>
      <c r="AP623" s="52">
        <v>587.66</v>
      </c>
      <c r="AQ623" s="52">
        <v>0</v>
      </c>
      <c r="AR623" s="50">
        <v>1</v>
      </c>
      <c r="AS623" s="50">
        <v>0</v>
      </c>
      <c r="AT623" s="52">
        <v>7665.89</v>
      </c>
      <c r="AU623" s="52">
        <v>75015.69</v>
      </c>
      <c r="AV623" s="52">
        <v>327.95</v>
      </c>
      <c r="AW623" s="52">
        <v>17922.060000000001</v>
      </c>
      <c r="AX623" s="52">
        <v>7882.55</v>
      </c>
      <c r="AY623" s="52">
        <v>25587.95</v>
      </c>
      <c r="AZ623" s="52">
        <v>75015.69</v>
      </c>
      <c r="BA623" s="52">
        <v>0</v>
      </c>
      <c r="BB623" s="52">
        <v>0</v>
      </c>
      <c r="BC623" s="52">
        <v>0</v>
      </c>
      <c r="BD623" s="52">
        <v>0</v>
      </c>
      <c r="BE623" s="52">
        <v>0</v>
      </c>
      <c r="BF623" s="52">
        <v>0</v>
      </c>
      <c r="BG623" s="52">
        <v>0</v>
      </c>
      <c r="BH623" s="52">
        <v>0</v>
      </c>
      <c r="BI623" s="52">
        <v>126408.25</v>
      </c>
      <c r="BJ623" s="53">
        <v>238</v>
      </c>
      <c r="BK623" s="54" t="s">
        <v>3123</v>
      </c>
    </row>
    <row r="624" spans="1:63" s="1" customFormat="1" ht="15" x14ac:dyDescent="0.25">
      <c r="A624" s="49" t="s">
        <v>127</v>
      </c>
      <c r="B624" s="49" t="s">
        <v>104</v>
      </c>
      <c r="C624" s="49" t="s">
        <v>128</v>
      </c>
      <c r="D624"/>
      <c r="E624"/>
      <c r="F624"/>
      <c r="G624" s="49" t="s">
        <v>129</v>
      </c>
      <c r="H624" s="49" t="s">
        <v>130</v>
      </c>
      <c r="I624" s="49" t="s">
        <v>1015</v>
      </c>
      <c r="J624"/>
      <c r="K624" s="49" t="s">
        <v>70</v>
      </c>
      <c r="L624" s="49" t="s">
        <v>131</v>
      </c>
      <c r="M624"/>
      <c r="N624"/>
      <c r="O624" s="49" t="s">
        <v>1016</v>
      </c>
      <c r="P624"/>
      <c r="Q624" s="49" t="s">
        <v>1017</v>
      </c>
      <c r="R624"/>
      <c r="S624"/>
      <c r="T624" s="49" t="s">
        <v>3203</v>
      </c>
      <c r="U624" s="49" t="s">
        <v>3186</v>
      </c>
      <c r="V624" s="49" t="s">
        <v>3110</v>
      </c>
      <c r="W624" s="50">
        <v>47015</v>
      </c>
      <c r="X624" s="51" t="s">
        <v>3232</v>
      </c>
      <c r="Y624" s="49" t="s">
        <v>765</v>
      </c>
      <c r="Z624" s="49" t="s">
        <v>818</v>
      </c>
      <c r="AA624" s="49" t="s">
        <v>98</v>
      </c>
      <c r="AB624" s="49" t="s">
        <v>99</v>
      </c>
      <c r="AC624" s="49" t="s">
        <v>100</v>
      </c>
      <c r="AD624"/>
      <c r="AE624" s="49" t="s">
        <v>819</v>
      </c>
      <c r="AF624" s="49" t="s">
        <v>773</v>
      </c>
      <c r="AG624" s="49" t="s">
        <v>135</v>
      </c>
      <c r="AH624" s="49" t="s">
        <v>820</v>
      </c>
      <c r="AI624" s="49" t="s">
        <v>81</v>
      </c>
      <c r="AJ624" s="49" t="s">
        <v>98</v>
      </c>
      <c r="AK624" s="49" t="s">
        <v>765</v>
      </c>
      <c r="AL624" s="49" t="s">
        <v>765</v>
      </c>
      <c r="AM624"/>
      <c r="AN624" s="49" t="s">
        <v>75</v>
      </c>
      <c r="AO624" s="49" t="s">
        <v>2</v>
      </c>
      <c r="AP624" s="52">
        <v>29.4</v>
      </c>
      <c r="AQ624" s="52">
        <v>0</v>
      </c>
      <c r="AR624" s="50">
        <v>1</v>
      </c>
      <c r="AS624" s="50">
        <v>0</v>
      </c>
      <c r="AT624" s="52">
        <v>7665.89</v>
      </c>
      <c r="AU624" s="52">
        <v>75015.69</v>
      </c>
      <c r="AV624" s="52">
        <v>21.47</v>
      </c>
      <c r="AW624" s="52">
        <v>17922.060000000001</v>
      </c>
      <c r="AX624" s="52">
        <v>7882.55</v>
      </c>
      <c r="AY624" s="52">
        <v>25587.95</v>
      </c>
      <c r="AZ624" s="52">
        <v>75015.69</v>
      </c>
      <c r="BA624" s="52">
        <v>0</v>
      </c>
      <c r="BB624" s="52">
        <v>0</v>
      </c>
      <c r="BC624" s="52">
        <v>0</v>
      </c>
      <c r="BD624" s="52">
        <v>0</v>
      </c>
      <c r="BE624" s="52">
        <v>0</v>
      </c>
      <c r="BF624" s="52">
        <v>0</v>
      </c>
      <c r="BG624" s="52">
        <v>0</v>
      </c>
      <c r="BH624" s="52">
        <v>0</v>
      </c>
      <c r="BI624" s="52">
        <v>126408.25</v>
      </c>
      <c r="BJ624" s="53">
        <v>238</v>
      </c>
      <c r="BK624" s="54" t="s">
        <v>3123</v>
      </c>
    </row>
    <row r="625" spans="1:65" s="1" customFormat="1" ht="15" x14ac:dyDescent="0.25">
      <c r="A625" s="49" t="s">
        <v>127</v>
      </c>
      <c r="B625" s="49" t="s">
        <v>104</v>
      </c>
      <c r="C625" s="49" t="s">
        <v>128</v>
      </c>
      <c r="D625"/>
      <c r="E625"/>
      <c r="F625"/>
      <c r="G625" s="49" t="s">
        <v>129</v>
      </c>
      <c r="H625" s="49" t="s">
        <v>130</v>
      </c>
      <c r="I625" s="49" t="s">
        <v>1015</v>
      </c>
      <c r="J625"/>
      <c r="K625" s="49" t="s">
        <v>70</v>
      </c>
      <c r="L625" s="49" t="s">
        <v>131</v>
      </c>
      <c r="M625"/>
      <c r="N625"/>
      <c r="O625" s="49" t="s">
        <v>1016</v>
      </c>
      <c r="P625"/>
      <c r="Q625" s="49" t="s">
        <v>1018</v>
      </c>
      <c r="R625"/>
      <c r="S625"/>
      <c r="T625" s="49" t="s">
        <v>3233</v>
      </c>
      <c r="U625" s="49" t="s">
        <v>3203</v>
      </c>
      <c r="V625" s="49" t="s">
        <v>3234</v>
      </c>
      <c r="W625" s="50">
        <v>47372</v>
      </c>
      <c r="X625" s="51" t="s">
        <v>3235</v>
      </c>
      <c r="Y625" s="49" t="s">
        <v>149</v>
      </c>
      <c r="Z625" s="49" t="s">
        <v>150</v>
      </c>
      <c r="AA625" s="49" t="s">
        <v>1019</v>
      </c>
      <c r="AB625" s="49" t="s">
        <v>152</v>
      </c>
      <c r="AC625" s="49" t="s">
        <v>153</v>
      </c>
      <c r="AD625"/>
      <c r="AE625" s="49" t="s">
        <v>154</v>
      </c>
      <c r="AF625" s="49" t="s">
        <v>155</v>
      </c>
      <c r="AG625" s="49" t="s">
        <v>156</v>
      </c>
      <c r="AH625" s="49" t="s">
        <v>157</v>
      </c>
      <c r="AI625" s="49" t="s">
        <v>74</v>
      </c>
      <c r="AJ625" s="49" t="s">
        <v>158</v>
      </c>
      <c r="AK625" s="49" t="s">
        <v>159</v>
      </c>
      <c r="AL625" s="49" t="s">
        <v>159</v>
      </c>
      <c r="AM625"/>
      <c r="AN625" s="49" t="s">
        <v>75</v>
      </c>
      <c r="AO625" s="49" t="s">
        <v>3</v>
      </c>
      <c r="AP625" s="52">
        <v>72.760000000000005</v>
      </c>
      <c r="AQ625" s="52">
        <v>0</v>
      </c>
      <c r="AR625" s="50">
        <v>1</v>
      </c>
      <c r="AS625" s="50">
        <v>0</v>
      </c>
      <c r="AT625" s="52">
        <v>7665.89</v>
      </c>
      <c r="AU625" s="52">
        <v>75015.69</v>
      </c>
      <c r="AV625" s="52">
        <v>72.760000000000005</v>
      </c>
      <c r="AW625" s="52">
        <v>17922.060000000001</v>
      </c>
      <c r="AX625" s="52">
        <v>7882.55</v>
      </c>
      <c r="AY625" s="52">
        <v>25587.95</v>
      </c>
      <c r="AZ625" s="52">
        <v>75015.69</v>
      </c>
      <c r="BA625" s="52">
        <v>0</v>
      </c>
      <c r="BB625" s="52">
        <v>0</v>
      </c>
      <c r="BC625" s="52">
        <v>0</v>
      </c>
      <c r="BD625" s="52">
        <v>0</v>
      </c>
      <c r="BE625" s="52">
        <v>0</v>
      </c>
      <c r="BF625" s="52">
        <v>0</v>
      </c>
      <c r="BG625" s="52">
        <v>0</v>
      </c>
      <c r="BH625" s="52">
        <v>0</v>
      </c>
      <c r="BI625" s="52">
        <v>126408.25</v>
      </c>
      <c r="BJ625" s="53">
        <v>238</v>
      </c>
      <c r="BK625" s="54" t="s">
        <v>3123</v>
      </c>
    </row>
    <row r="626" spans="1:65" s="1" customFormat="1" ht="15" x14ac:dyDescent="0.25">
      <c r="A626" s="49" t="s">
        <v>127</v>
      </c>
      <c r="B626" s="49" t="s">
        <v>104</v>
      </c>
      <c r="C626" s="49" t="s">
        <v>128</v>
      </c>
      <c r="D626"/>
      <c r="E626"/>
      <c r="F626"/>
      <c r="G626" s="49" t="s">
        <v>129</v>
      </c>
      <c r="H626" s="49" t="s">
        <v>130</v>
      </c>
      <c r="I626" s="49" t="s">
        <v>1015</v>
      </c>
      <c r="J626"/>
      <c r="K626" s="49" t="s">
        <v>70</v>
      </c>
      <c r="L626" s="49" t="s">
        <v>131</v>
      </c>
      <c r="M626"/>
      <c r="N626"/>
      <c r="O626" s="49" t="s">
        <v>1016</v>
      </c>
      <c r="P626"/>
      <c r="Q626" s="49" t="s">
        <v>1018</v>
      </c>
      <c r="R626"/>
      <c r="S626"/>
      <c r="T626" s="49" t="s">
        <v>3233</v>
      </c>
      <c r="U626" s="49" t="s">
        <v>3203</v>
      </c>
      <c r="V626" s="49" t="s">
        <v>3236</v>
      </c>
      <c r="W626" s="50">
        <v>44403</v>
      </c>
      <c r="X626" s="51" t="s">
        <v>3237</v>
      </c>
      <c r="Y626" s="49" t="s">
        <v>3238</v>
      </c>
      <c r="Z626" s="49" t="s">
        <v>3239</v>
      </c>
      <c r="AA626" s="49" t="s">
        <v>94</v>
      </c>
      <c r="AB626" s="49" t="s">
        <v>1021</v>
      </c>
      <c r="AC626" s="49" t="s">
        <v>139</v>
      </c>
      <c r="AD626"/>
      <c r="AE626" s="49" t="s">
        <v>3240</v>
      </c>
      <c r="AF626" s="49" t="s">
        <v>72</v>
      </c>
      <c r="AG626" s="49" t="s">
        <v>73</v>
      </c>
      <c r="AH626" s="49" t="s">
        <v>3241</v>
      </c>
      <c r="AI626" s="49" t="s">
        <v>74</v>
      </c>
      <c r="AJ626" s="49" t="s">
        <v>79</v>
      </c>
      <c r="AK626" s="49" t="s">
        <v>3242</v>
      </c>
      <c r="AL626" s="49" t="s">
        <v>3242</v>
      </c>
      <c r="AM626"/>
      <c r="AN626" s="49" t="s">
        <v>75</v>
      </c>
      <c r="AO626" s="49" t="s">
        <v>3</v>
      </c>
      <c r="AP626" s="52">
        <v>31</v>
      </c>
      <c r="AQ626" s="52">
        <v>0</v>
      </c>
      <c r="AR626" s="50">
        <v>1</v>
      </c>
      <c r="AS626" s="50">
        <v>0</v>
      </c>
      <c r="AT626" s="52">
        <v>7665.89</v>
      </c>
      <c r="AU626" s="52">
        <v>75015.69</v>
      </c>
      <c r="AV626" s="52">
        <v>31</v>
      </c>
      <c r="AW626" s="52">
        <v>17922.060000000001</v>
      </c>
      <c r="AX626" s="52">
        <v>7882.55</v>
      </c>
      <c r="AY626" s="52">
        <v>25587.95</v>
      </c>
      <c r="AZ626" s="52">
        <v>75015.69</v>
      </c>
      <c r="BA626" s="52">
        <v>0</v>
      </c>
      <c r="BB626" s="52">
        <v>0</v>
      </c>
      <c r="BC626" s="52">
        <v>0</v>
      </c>
      <c r="BD626" s="52">
        <v>0</v>
      </c>
      <c r="BE626" s="52">
        <v>0</v>
      </c>
      <c r="BF626" s="52">
        <v>0</v>
      </c>
      <c r="BG626" s="52">
        <v>0</v>
      </c>
      <c r="BH626" s="52">
        <v>0</v>
      </c>
      <c r="BI626" s="52">
        <v>126408.25</v>
      </c>
      <c r="BJ626" s="53">
        <v>238</v>
      </c>
      <c r="BK626" s="54" t="s">
        <v>3123</v>
      </c>
    </row>
    <row r="627" spans="1:65" s="1" customFormat="1" ht="15" x14ac:dyDescent="0.25">
      <c r="A627" s="49" t="s">
        <v>127</v>
      </c>
      <c r="B627" s="49" t="s">
        <v>104</v>
      </c>
      <c r="C627" s="49" t="s">
        <v>128</v>
      </c>
      <c r="D627"/>
      <c r="E627"/>
      <c r="F627"/>
      <c r="G627" s="49" t="s">
        <v>129</v>
      </c>
      <c r="H627" s="49" t="s">
        <v>130</v>
      </c>
      <c r="I627" s="49" t="s">
        <v>1015</v>
      </c>
      <c r="J627"/>
      <c r="K627" s="49" t="s">
        <v>70</v>
      </c>
      <c r="L627" s="49" t="s">
        <v>131</v>
      </c>
      <c r="M627"/>
      <c r="N627"/>
      <c r="O627" s="49" t="s">
        <v>1016</v>
      </c>
      <c r="P627"/>
      <c r="Q627" s="49" t="s">
        <v>1018</v>
      </c>
      <c r="R627"/>
      <c r="S627"/>
      <c r="T627" s="49" t="s">
        <v>3243</v>
      </c>
      <c r="U627" s="49" t="s">
        <v>3179</v>
      </c>
      <c r="V627" s="49" t="s">
        <v>3244</v>
      </c>
      <c r="W627" s="50">
        <v>21540</v>
      </c>
      <c r="X627" s="51" t="s">
        <v>3245</v>
      </c>
      <c r="Y627" s="49" t="s">
        <v>1418</v>
      </c>
      <c r="Z627" s="49" t="s">
        <v>1419</v>
      </c>
      <c r="AA627" s="49" t="s">
        <v>76</v>
      </c>
      <c r="AB627" s="49" t="s">
        <v>84</v>
      </c>
      <c r="AC627" s="49" t="s">
        <v>85</v>
      </c>
      <c r="AD627"/>
      <c r="AE627" s="49" t="s">
        <v>1420</v>
      </c>
      <c r="AF627" s="49" t="s">
        <v>114</v>
      </c>
      <c r="AG627" s="49" t="s">
        <v>115</v>
      </c>
      <c r="AH627" s="49" t="s">
        <v>1421</v>
      </c>
      <c r="AI627" s="49" t="s">
        <v>74</v>
      </c>
      <c r="AJ627" s="49" t="s">
        <v>79</v>
      </c>
      <c r="AK627" s="49" t="s">
        <v>109</v>
      </c>
      <c r="AL627" s="49" t="s">
        <v>110</v>
      </c>
      <c r="AM627"/>
      <c r="AN627" s="49" t="s">
        <v>75</v>
      </c>
      <c r="AO627" s="49" t="s">
        <v>3</v>
      </c>
      <c r="AP627" s="52">
        <v>1740.32</v>
      </c>
      <c r="AQ627" s="52">
        <v>0</v>
      </c>
      <c r="AR627" s="50">
        <v>1</v>
      </c>
      <c r="AS627" s="50">
        <v>0</v>
      </c>
      <c r="AT627" s="52">
        <v>7665.89</v>
      </c>
      <c r="AU627" s="52">
        <v>75015.69</v>
      </c>
      <c r="AV627" s="52">
        <v>1740.32</v>
      </c>
      <c r="AW627" s="52">
        <v>17922.060000000001</v>
      </c>
      <c r="AX627" s="52">
        <v>7882.55</v>
      </c>
      <c r="AY627" s="52">
        <v>25587.95</v>
      </c>
      <c r="AZ627" s="52">
        <v>75015.69</v>
      </c>
      <c r="BA627" s="52">
        <v>0</v>
      </c>
      <c r="BB627" s="52">
        <v>0</v>
      </c>
      <c r="BC627" s="52">
        <v>0</v>
      </c>
      <c r="BD627" s="52">
        <v>0</v>
      </c>
      <c r="BE627" s="52">
        <v>0</v>
      </c>
      <c r="BF627" s="52">
        <v>0</v>
      </c>
      <c r="BG627" s="52">
        <v>0</v>
      </c>
      <c r="BH627" s="52">
        <v>0</v>
      </c>
      <c r="BI627" s="52">
        <v>126408.25</v>
      </c>
      <c r="BJ627" s="53">
        <v>238</v>
      </c>
      <c r="BK627" s="54" t="s">
        <v>3123</v>
      </c>
    </row>
    <row r="628" spans="1:65" s="1" customFormat="1" ht="15" x14ac:dyDescent="0.25">
      <c r="A628" s="49" t="s">
        <v>127</v>
      </c>
      <c r="B628" s="49" t="s">
        <v>104</v>
      </c>
      <c r="C628" s="49" t="s">
        <v>128</v>
      </c>
      <c r="D628"/>
      <c r="E628"/>
      <c r="F628"/>
      <c r="G628" s="49" t="s">
        <v>129</v>
      </c>
      <c r="H628" s="49" t="s">
        <v>130</v>
      </c>
      <c r="I628" s="49" t="s">
        <v>1015</v>
      </c>
      <c r="J628"/>
      <c r="K628" s="49" t="s">
        <v>70</v>
      </c>
      <c r="L628" s="49" t="s">
        <v>131</v>
      </c>
      <c r="M628"/>
      <c r="N628"/>
      <c r="O628" s="49" t="s">
        <v>1016</v>
      </c>
      <c r="P628"/>
      <c r="Q628" s="49" t="s">
        <v>1018</v>
      </c>
      <c r="R628"/>
      <c r="S628"/>
      <c r="T628" s="49" t="s">
        <v>3246</v>
      </c>
      <c r="U628" s="49" t="s">
        <v>3243</v>
      </c>
      <c r="V628" s="49" t="s">
        <v>1602</v>
      </c>
      <c r="W628" s="50">
        <v>38212</v>
      </c>
      <c r="X628" s="51" t="s">
        <v>3247</v>
      </c>
      <c r="Y628" s="49" t="s">
        <v>1604</v>
      </c>
      <c r="Z628" s="49" t="s">
        <v>1605</v>
      </c>
      <c r="AA628" s="49" t="s">
        <v>76</v>
      </c>
      <c r="AB628" s="49" t="s">
        <v>102</v>
      </c>
      <c r="AC628" s="49" t="s">
        <v>103</v>
      </c>
      <c r="AD628"/>
      <c r="AE628" s="49" t="s">
        <v>1606</v>
      </c>
      <c r="AF628" s="49" t="s">
        <v>1607</v>
      </c>
      <c r="AG628" s="49" t="s">
        <v>115</v>
      </c>
      <c r="AH628" s="49" t="s">
        <v>1608</v>
      </c>
      <c r="AI628" s="49" t="s">
        <v>74</v>
      </c>
      <c r="AJ628" s="49" t="s">
        <v>79</v>
      </c>
      <c r="AK628" s="49" t="s">
        <v>109</v>
      </c>
      <c r="AL628" s="49" t="s">
        <v>110</v>
      </c>
      <c r="AM628"/>
      <c r="AN628" s="49" t="s">
        <v>75</v>
      </c>
      <c r="AO628" s="49" t="s">
        <v>3</v>
      </c>
      <c r="AP628" s="52">
        <v>80.47</v>
      </c>
      <c r="AQ628" s="52">
        <v>0</v>
      </c>
      <c r="AR628" s="50">
        <v>1</v>
      </c>
      <c r="AS628" s="50">
        <v>0</v>
      </c>
      <c r="AT628" s="52">
        <v>7665.89</v>
      </c>
      <c r="AU628" s="52">
        <v>75015.69</v>
      </c>
      <c r="AV628" s="52">
        <v>80.47</v>
      </c>
      <c r="AW628" s="52">
        <v>17922.060000000001</v>
      </c>
      <c r="AX628" s="52">
        <v>7882.55</v>
      </c>
      <c r="AY628" s="52">
        <v>25587.95</v>
      </c>
      <c r="AZ628" s="52">
        <v>75015.69</v>
      </c>
      <c r="BA628" s="52">
        <v>0</v>
      </c>
      <c r="BB628" s="52">
        <v>0</v>
      </c>
      <c r="BC628" s="52">
        <v>0</v>
      </c>
      <c r="BD628" s="52">
        <v>0</v>
      </c>
      <c r="BE628" s="52">
        <v>0</v>
      </c>
      <c r="BF628" s="52">
        <v>0</v>
      </c>
      <c r="BG628" s="52">
        <v>0</v>
      </c>
      <c r="BH628" s="52">
        <v>0</v>
      </c>
      <c r="BI628" s="52">
        <v>126408.25</v>
      </c>
      <c r="BJ628" s="53">
        <v>238</v>
      </c>
      <c r="BK628" s="54" t="s">
        <v>3123</v>
      </c>
    </row>
    <row r="629" spans="1:65" s="1" customFormat="1" ht="15" x14ac:dyDescent="0.25">
      <c r="A629" s="49" t="s">
        <v>127</v>
      </c>
      <c r="B629" s="49" t="s">
        <v>104</v>
      </c>
      <c r="C629" s="49" t="s">
        <v>128</v>
      </c>
      <c r="D629"/>
      <c r="E629"/>
      <c r="F629"/>
      <c r="G629" s="49" t="s">
        <v>129</v>
      </c>
      <c r="H629" s="49" t="s">
        <v>130</v>
      </c>
      <c r="I629" s="49" t="s">
        <v>1015</v>
      </c>
      <c r="J629"/>
      <c r="K629" s="49" t="s">
        <v>70</v>
      </c>
      <c r="L629" s="49" t="s">
        <v>131</v>
      </c>
      <c r="M629"/>
      <c r="N629"/>
      <c r="O629" s="49" t="s">
        <v>1016</v>
      </c>
      <c r="P629"/>
      <c r="Q629" s="49" t="s">
        <v>1018</v>
      </c>
      <c r="R629"/>
      <c r="S629"/>
      <c r="T629" s="49" t="s">
        <v>3246</v>
      </c>
      <c r="U629" s="49" t="s">
        <v>3243</v>
      </c>
      <c r="V629" s="49" t="s">
        <v>3248</v>
      </c>
      <c r="W629" s="50">
        <v>36493</v>
      </c>
      <c r="X629" s="51" t="s">
        <v>3249</v>
      </c>
      <c r="Y629" s="49" t="s">
        <v>2204</v>
      </c>
      <c r="Z629" s="49" t="s">
        <v>2205</v>
      </c>
      <c r="AA629" s="49" t="s">
        <v>105</v>
      </c>
      <c r="AB629" s="49" t="s">
        <v>106</v>
      </c>
      <c r="AC629" s="49" t="s">
        <v>107</v>
      </c>
      <c r="AD629"/>
      <c r="AE629" s="49" t="s">
        <v>2206</v>
      </c>
      <c r="AF629" s="49" t="s">
        <v>114</v>
      </c>
      <c r="AG629" s="49" t="s">
        <v>115</v>
      </c>
      <c r="AH629" s="49" t="s">
        <v>2207</v>
      </c>
      <c r="AI629" s="49" t="s">
        <v>74</v>
      </c>
      <c r="AJ629" s="49" t="s">
        <v>108</v>
      </c>
      <c r="AK629" s="49" t="s">
        <v>2204</v>
      </c>
      <c r="AL629" s="49" t="s">
        <v>2204</v>
      </c>
      <c r="AM629"/>
      <c r="AN629" s="49" t="s">
        <v>75</v>
      </c>
      <c r="AO629" s="49" t="s">
        <v>3</v>
      </c>
      <c r="AP629" s="52">
        <v>578.63</v>
      </c>
      <c r="AQ629" s="52">
        <v>0</v>
      </c>
      <c r="AR629" s="50">
        <v>1</v>
      </c>
      <c r="AS629" s="50">
        <v>0</v>
      </c>
      <c r="AT629" s="52">
        <v>7665.89</v>
      </c>
      <c r="AU629" s="52">
        <v>75015.69</v>
      </c>
      <c r="AV629" s="52">
        <v>578.63</v>
      </c>
      <c r="AW629" s="52">
        <v>17922.060000000001</v>
      </c>
      <c r="AX629" s="52">
        <v>7882.55</v>
      </c>
      <c r="AY629" s="52">
        <v>25587.95</v>
      </c>
      <c r="AZ629" s="52">
        <v>75015.69</v>
      </c>
      <c r="BA629" s="52">
        <v>0</v>
      </c>
      <c r="BB629" s="52">
        <v>0</v>
      </c>
      <c r="BC629" s="52">
        <v>0</v>
      </c>
      <c r="BD629" s="52">
        <v>0</v>
      </c>
      <c r="BE629" s="52">
        <v>0</v>
      </c>
      <c r="BF629" s="52">
        <v>0</v>
      </c>
      <c r="BG629" s="52">
        <v>0</v>
      </c>
      <c r="BH629" s="52">
        <v>0</v>
      </c>
      <c r="BI629" s="52">
        <v>126408.25</v>
      </c>
      <c r="BJ629" s="53">
        <v>238</v>
      </c>
      <c r="BK629" s="54" t="s">
        <v>3123</v>
      </c>
    </row>
    <row r="630" spans="1:65" s="1" customFormat="1" ht="15" x14ac:dyDescent="0.25">
      <c r="A630" s="49" t="s">
        <v>127</v>
      </c>
      <c r="B630" s="49" t="s">
        <v>104</v>
      </c>
      <c r="C630" s="49" t="s">
        <v>128</v>
      </c>
      <c r="D630"/>
      <c r="E630"/>
      <c r="F630"/>
      <c r="G630" s="49" t="s">
        <v>129</v>
      </c>
      <c r="H630" s="49" t="s">
        <v>130</v>
      </c>
      <c r="I630" s="49" t="s">
        <v>1015</v>
      </c>
      <c r="J630"/>
      <c r="K630" s="49" t="s">
        <v>70</v>
      </c>
      <c r="L630" s="49" t="s">
        <v>131</v>
      </c>
      <c r="M630"/>
      <c r="N630"/>
      <c r="O630" s="49" t="s">
        <v>1016</v>
      </c>
      <c r="P630"/>
      <c r="Q630" s="49" t="s">
        <v>1017</v>
      </c>
      <c r="R630"/>
      <c r="S630"/>
      <c r="T630" s="49" t="s">
        <v>3246</v>
      </c>
      <c r="U630" s="49" t="s">
        <v>3246</v>
      </c>
      <c r="V630" s="49" t="s">
        <v>3250</v>
      </c>
      <c r="W630" s="50">
        <v>35793</v>
      </c>
      <c r="X630" s="51" t="s">
        <v>3251</v>
      </c>
      <c r="Y630" s="49" t="s">
        <v>807</v>
      </c>
      <c r="Z630" s="49" t="s">
        <v>808</v>
      </c>
      <c r="AA630" s="49" t="s">
        <v>94</v>
      </c>
      <c r="AB630" s="49" t="s">
        <v>809</v>
      </c>
      <c r="AC630" s="49" t="s">
        <v>116</v>
      </c>
      <c r="AD630"/>
      <c r="AE630" s="49" t="s">
        <v>810</v>
      </c>
      <c r="AF630" s="49" t="s">
        <v>811</v>
      </c>
      <c r="AG630"/>
      <c r="AH630" s="49" t="s">
        <v>812</v>
      </c>
      <c r="AI630" s="49" t="s">
        <v>117</v>
      </c>
      <c r="AJ630" s="49" t="s">
        <v>94</v>
      </c>
      <c r="AK630" s="49" t="s">
        <v>813</v>
      </c>
      <c r="AL630" s="49" t="s">
        <v>813</v>
      </c>
      <c r="AM630"/>
      <c r="AN630" s="49" t="s">
        <v>75</v>
      </c>
      <c r="AO630" s="49" t="s">
        <v>3</v>
      </c>
      <c r="AP630" s="52">
        <v>44.98</v>
      </c>
      <c r="AQ630" s="52">
        <v>0</v>
      </c>
      <c r="AR630" s="50">
        <v>1</v>
      </c>
      <c r="AS630" s="50">
        <v>0</v>
      </c>
      <c r="AT630" s="52">
        <v>7665.89</v>
      </c>
      <c r="AU630" s="52">
        <v>75015.69</v>
      </c>
      <c r="AV630" s="52">
        <v>44.98</v>
      </c>
      <c r="AW630" s="52">
        <v>17922.060000000001</v>
      </c>
      <c r="AX630" s="52">
        <v>7882.55</v>
      </c>
      <c r="AY630" s="52">
        <v>25587.95</v>
      </c>
      <c r="AZ630" s="52">
        <v>75015.69</v>
      </c>
      <c r="BA630" s="52">
        <v>0</v>
      </c>
      <c r="BB630" s="52">
        <v>0</v>
      </c>
      <c r="BC630" s="52">
        <v>0</v>
      </c>
      <c r="BD630" s="52">
        <v>0</v>
      </c>
      <c r="BE630" s="52">
        <v>0</v>
      </c>
      <c r="BF630" s="52">
        <v>0</v>
      </c>
      <c r="BG630" s="52">
        <v>0</v>
      </c>
      <c r="BH630" s="52">
        <v>0</v>
      </c>
      <c r="BI630" s="52">
        <v>126408.25</v>
      </c>
      <c r="BJ630" s="53">
        <v>238</v>
      </c>
      <c r="BK630" s="54" t="s">
        <v>3123</v>
      </c>
    </row>
    <row r="631" spans="1:65" s="1" customFormat="1" ht="15" x14ac:dyDescent="0.25">
      <c r="A631" s="49" t="s">
        <v>127</v>
      </c>
      <c r="B631" s="49" t="s">
        <v>104</v>
      </c>
      <c r="C631" s="49" t="s">
        <v>128</v>
      </c>
      <c r="D631"/>
      <c r="E631"/>
      <c r="F631"/>
      <c r="G631" s="49" t="s">
        <v>129</v>
      </c>
      <c r="H631" s="49" t="s">
        <v>130</v>
      </c>
      <c r="I631" s="49" t="s">
        <v>1015</v>
      </c>
      <c r="J631"/>
      <c r="K631" s="49" t="s">
        <v>70</v>
      </c>
      <c r="L631" s="49" t="s">
        <v>131</v>
      </c>
      <c r="M631"/>
      <c r="N631"/>
      <c r="O631" s="49" t="s">
        <v>1016</v>
      </c>
      <c r="P631"/>
      <c r="Q631" s="49" t="s">
        <v>1018</v>
      </c>
      <c r="R631"/>
      <c r="S631"/>
      <c r="T631" s="49" t="s">
        <v>3246</v>
      </c>
      <c r="U631" s="49" t="s">
        <v>3243</v>
      </c>
      <c r="V631" s="49" t="s">
        <v>3252</v>
      </c>
      <c r="W631" s="50">
        <v>38578</v>
      </c>
      <c r="X631" s="51" t="s">
        <v>3253</v>
      </c>
      <c r="Y631" s="49" t="s">
        <v>1519</v>
      </c>
      <c r="Z631" s="49" t="s">
        <v>1520</v>
      </c>
      <c r="AA631" s="49" t="s">
        <v>1521</v>
      </c>
      <c r="AB631" s="49" t="s">
        <v>1522</v>
      </c>
      <c r="AC631" s="49" t="s">
        <v>137</v>
      </c>
      <c r="AD631"/>
      <c r="AE631" s="49" t="s">
        <v>1523</v>
      </c>
      <c r="AF631" s="49" t="s">
        <v>1103</v>
      </c>
      <c r="AG631" s="49" t="s">
        <v>73</v>
      </c>
      <c r="AH631" s="49" t="s">
        <v>1524</v>
      </c>
      <c r="AI631" s="49" t="s">
        <v>74</v>
      </c>
      <c r="AJ631" s="49" t="s">
        <v>79</v>
      </c>
      <c r="AK631" s="49" t="s">
        <v>1525</v>
      </c>
      <c r="AL631" s="49" t="s">
        <v>1525</v>
      </c>
      <c r="AM631"/>
      <c r="AN631" s="49" t="s">
        <v>75</v>
      </c>
      <c r="AO631" s="49" t="s">
        <v>3</v>
      </c>
      <c r="AP631" s="52">
        <v>4</v>
      </c>
      <c r="AQ631" s="52">
        <v>0</v>
      </c>
      <c r="AR631" s="50">
        <v>1</v>
      </c>
      <c r="AS631" s="50">
        <v>0</v>
      </c>
      <c r="AT631" s="52">
        <v>7665.89</v>
      </c>
      <c r="AU631" s="52">
        <v>75015.69</v>
      </c>
      <c r="AV631" s="52">
        <v>4</v>
      </c>
      <c r="AW631" s="52">
        <v>17922.060000000001</v>
      </c>
      <c r="AX631" s="52">
        <v>7882.55</v>
      </c>
      <c r="AY631" s="52">
        <v>25587.95</v>
      </c>
      <c r="AZ631" s="52">
        <v>75015.69</v>
      </c>
      <c r="BA631" s="52">
        <v>0</v>
      </c>
      <c r="BB631" s="52">
        <v>0</v>
      </c>
      <c r="BC631" s="52">
        <v>0</v>
      </c>
      <c r="BD631" s="52">
        <v>0</v>
      </c>
      <c r="BE631" s="52">
        <v>0</v>
      </c>
      <c r="BF631" s="52">
        <v>0</v>
      </c>
      <c r="BG631" s="52">
        <v>0</v>
      </c>
      <c r="BH631" s="52">
        <v>0</v>
      </c>
      <c r="BI631" s="52">
        <v>126408.25</v>
      </c>
      <c r="BJ631" s="53">
        <v>238</v>
      </c>
      <c r="BK631" s="54" t="s">
        <v>3123</v>
      </c>
    </row>
    <row r="632" spans="1:65" s="1" customFormat="1" ht="15" x14ac:dyDescent="0.25">
      <c r="A632" s="49" t="s">
        <v>127</v>
      </c>
      <c r="B632" s="49" t="s">
        <v>104</v>
      </c>
      <c r="C632" s="49" t="s">
        <v>128</v>
      </c>
      <c r="D632"/>
      <c r="E632"/>
      <c r="F632"/>
      <c r="G632" s="49" t="s">
        <v>129</v>
      </c>
      <c r="H632" s="49" t="s">
        <v>130</v>
      </c>
      <c r="I632" s="49" t="s">
        <v>1015</v>
      </c>
      <c r="J632"/>
      <c r="K632" s="49" t="s">
        <v>70</v>
      </c>
      <c r="L632" s="49" t="s">
        <v>131</v>
      </c>
      <c r="M632"/>
      <c r="N632"/>
      <c r="O632" s="49" t="s">
        <v>1016</v>
      </c>
      <c r="P632"/>
      <c r="Q632" s="49" t="s">
        <v>1018</v>
      </c>
      <c r="R632"/>
      <c r="S632"/>
      <c r="T632" s="49" t="s">
        <v>3246</v>
      </c>
      <c r="U632" s="49" t="s">
        <v>3243</v>
      </c>
      <c r="V632" s="49" t="s">
        <v>766</v>
      </c>
      <c r="W632" s="50">
        <v>33764</v>
      </c>
      <c r="X632" s="51" t="s">
        <v>3254</v>
      </c>
      <c r="Y632" s="49" t="s">
        <v>767</v>
      </c>
      <c r="Z632" s="49" t="s">
        <v>768</v>
      </c>
      <c r="AA632" s="49" t="s">
        <v>769</v>
      </c>
      <c r="AB632" s="49" t="s">
        <v>770</v>
      </c>
      <c r="AC632" s="49" t="s">
        <v>138</v>
      </c>
      <c r="AD632"/>
      <c r="AE632" s="49" t="s">
        <v>771</v>
      </c>
      <c r="AF632" s="49" t="s">
        <v>114</v>
      </c>
      <c r="AG632" s="49" t="s">
        <v>115</v>
      </c>
      <c r="AH632" s="49" t="s">
        <v>772</v>
      </c>
      <c r="AI632" s="49" t="s">
        <v>74</v>
      </c>
      <c r="AJ632" s="49" t="s">
        <v>79</v>
      </c>
      <c r="AK632" s="49" t="s">
        <v>109</v>
      </c>
      <c r="AL632" s="49" t="s">
        <v>110</v>
      </c>
      <c r="AM632"/>
      <c r="AN632" s="49" t="s">
        <v>75</v>
      </c>
      <c r="AO632" s="49" t="s">
        <v>3</v>
      </c>
      <c r="AP632" s="52">
        <v>307.79000000000002</v>
      </c>
      <c r="AQ632" s="52">
        <v>0</v>
      </c>
      <c r="AR632" s="50">
        <v>1</v>
      </c>
      <c r="AS632" s="50">
        <v>0</v>
      </c>
      <c r="AT632" s="52">
        <v>7665.89</v>
      </c>
      <c r="AU632" s="52">
        <v>75015.69</v>
      </c>
      <c r="AV632" s="52">
        <v>307.79000000000002</v>
      </c>
      <c r="AW632" s="52">
        <v>17922.060000000001</v>
      </c>
      <c r="AX632" s="52">
        <v>7882.55</v>
      </c>
      <c r="AY632" s="52">
        <v>25587.95</v>
      </c>
      <c r="AZ632" s="52">
        <v>75015.69</v>
      </c>
      <c r="BA632" s="52">
        <v>0</v>
      </c>
      <c r="BB632" s="52">
        <v>0</v>
      </c>
      <c r="BC632" s="52">
        <v>0</v>
      </c>
      <c r="BD632" s="52">
        <v>0</v>
      </c>
      <c r="BE632" s="52">
        <v>0</v>
      </c>
      <c r="BF632" s="52">
        <v>0</v>
      </c>
      <c r="BG632" s="52">
        <v>0</v>
      </c>
      <c r="BH632" s="52">
        <v>0</v>
      </c>
      <c r="BI632" s="52">
        <v>126408.25</v>
      </c>
      <c r="BJ632" s="53">
        <v>238</v>
      </c>
      <c r="BK632" s="54" t="s">
        <v>3123</v>
      </c>
    </row>
    <row r="633" spans="1:65" s="1" customFormat="1" ht="15" x14ac:dyDescent="0.25">
      <c r="A633" s="49" t="s">
        <v>127</v>
      </c>
      <c r="B633" s="49" t="s">
        <v>104</v>
      </c>
      <c r="C633" s="49" t="s">
        <v>128</v>
      </c>
      <c r="D633"/>
      <c r="E633"/>
      <c r="F633"/>
      <c r="G633" s="49" t="s">
        <v>129</v>
      </c>
      <c r="H633" s="49" t="s">
        <v>130</v>
      </c>
      <c r="I633" s="49" t="s">
        <v>1015</v>
      </c>
      <c r="J633"/>
      <c r="K633" s="49" t="s">
        <v>70</v>
      </c>
      <c r="L633" s="49" t="s">
        <v>131</v>
      </c>
      <c r="M633"/>
      <c r="N633"/>
      <c r="O633" s="49" t="s">
        <v>1016</v>
      </c>
      <c r="P633"/>
      <c r="Q633" s="49" t="s">
        <v>1018</v>
      </c>
      <c r="R633"/>
      <c r="S633"/>
      <c r="T633" s="49" t="s">
        <v>3255</v>
      </c>
      <c r="U633" s="49" t="s">
        <v>3246</v>
      </c>
      <c r="V633" s="49" t="s">
        <v>789</v>
      </c>
      <c r="W633" s="50">
        <v>40880</v>
      </c>
      <c r="X633" s="51" t="s">
        <v>3256</v>
      </c>
      <c r="Y633" s="49" t="s">
        <v>790</v>
      </c>
      <c r="Z633" s="49" t="s">
        <v>791</v>
      </c>
      <c r="AA633" s="49" t="s">
        <v>119</v>
      </c>
      <c r="AB633" s="49" t="s">
        <v>173</v>
      </c>
      <c r="AC633" s="49" t="s">
        <v>174</v>
      </c>
      <c r="AD633"/>
      <c r="AE633" s="49" t="s">
        <v>792</v>
      </c>
      <c r="AF633" s="49" t="s">
        <v>114</v>
      </c>
      <c r="AG633" s="49" t="s">
        <v>115</v>
      </c>
      <c r="AH633" s="49" t="s">
        <v>793</v>
      </c>
      <c r="AI633" s="49" t="s">
        <v>74</v>
      </c>
      <c r="AJ633" s="49" t="s">
        <v>79</v>
      </c>
      <c r="AK633" s="49" t="s">
        <v>794</v>
      </c>
      <c r="AL633" s="49" t="s">
        <v>794</v>
      </c>
      <c r="AM633"/>
      <c r="AN633" s="49" t="s">
        <v>75</v>
      </c>
      <c r="AO633" s="49" t="s">
        <v>3</v>
      </c>
      <c r="AP633" s="52">
        <v>72.2</v>
      </c>
      <c r="AQ633" s="52">
        <v>0</v>
      </c>
      <c r="AR633" s="50">
        <v>1</v>
      </c>
      <c r="AS633" s="50">
        <v>0</v>
      </c>
      <c r="AT633" s="52">
        <v>7665.89</v>
      </c>
      <c r="AU633" s="52">
        <v>75015.69</v>
      </c>
      <c r="AV633" s="52">
        <v>72.2</v>
      </c>
      <c r="AW633" s="52">
        <v>17922.060000000001</v>
      </c>
      <c r="AX633" s="52">
        <v>7882.55</v>
      </c>
      <c r="AY633" s="52">
        <v>25587.95</v>
      </c>
      <c r="AZ633" s="52">
        <v>75015.69</v>
      </c>
      <c r="BA633" s="52">
        <v>0</v>
      </c>
      <c r="BB633" s="52">
        <v>0</v>
      </c>
      <c r="BC633" s="52">
        <v>0</v>
      </c>
      <c r="BD633" s="52">
        <v>0</v>
      </c>
      <c r="BE633" s="52">
        <v>0</v>
      </c>
      <c r="BF633" s="52">
        <v>0</v>
      </c>
      <c r="BG633" s="52">
        <v>0</v>
      </c>
      <c r="BH633" s="52">
        <v>0</v>
      </c>
      <c r="BI633" s="52">
        <v>126408.25</v>
      </c>
      <c r="BJ633" s="53">
        <v>238</v>
      </c>
      <c r="BK633" s="54" t="s">
        <v>3123</v>
      </c>
    </row>
    <row r="634" spans="1:65" s="1" customFormat="1" ht="15" x14ac:dyDescent="0.25">
      <c r="A634" s="49" t="s">
        <v>127</v>
      </c>
      <c r="B634" s="49" t="s">
        <v>104</v>
      </c>
      <c r="C634" s="49" t="s">
        <v>128</v>
      </c>
      <c r="D634"/>
      <c r="E634"/>
      <c r="F634"/>
      <c r="G634" s="49" t="s">
        <v>129</v>
      </c>
      <c r="H634" s="49" t="s">
        <v>130</v>
      </c>
      <c r="I634" s="49" t="s">
        <v>1015</v>
      </c>
      <c r="J634"/>
      <c r="K634" s="49" t="s">
        <v>70</v>
      </c>
      <c r="L634" s="49" t="s">
        <v>131</v>
      </c>
      <c r="M634"/>
      <c r="N634"/>
      <c r="O634" s="49" t="s">
        <v>1016</v>
      </c>
      <c r="P634"/>
      <c r="Q634" s="49" t="s">
        <v>1018</v>
      </c>
      <c r="R634"/>
      <c r="S634"/>
      <c r="T634" s="49" t="s">
        <v>3255</v>
      </c>
      <c r="U634" s="49" t="s">
        <v>3246</v>
      </c>
      <c r="V634" s="49" t="s">
        <v>3257</v>
      </c>
      <c r="W634" s="50">
        <v>44346</v>
      </c>
      <c r="X634" s="51" t="s">
        <v>3258</v>
      </c>
      <c r="Y634" s="49" t="s">
        <v>149</v>
      </c>
      <c r="Z634" s="49" t="s">
        <v>150</v>
      </c>
      <c r="AA634" s="49" t="s">
        <v>1019</v>
      </c>
      <c r="AB634" s="49" t="s">
        <v>152</v>
      </c>
      <c r="AC634" s="49" t="s">
        <v>153</v>
      </c>
      <c r="AD634"/>
      <c r="AE634" s="49" t="s">
        <v>154</v>
      </c>
      <c r="AF634" s="49" t="s">
        <v>155</v>
      </c>
      <c r="AG634" s="49" t="s">
        <v>156</v>
      </c>
      <c r="AH634" s="49" t="s">
        <v>157</v>
      </c>
      <c r="AI634" s="49" t="s">
        <v>74</v>
      </c>
      <c r="AJ634" s="49" t="s">
        <v>158</v>
      </c>
      <c r="AK634" s="49" t="s">
        <v>159</v>
      </c>
      <c r="AL634" s="49" t="s">
        <v>159</v>
      </c>
      <c r="AM634"/>
      <c r="AN634" s="49" t="s">
        <v>75</v>
      </c>
      <c r="AO634" s="49" t="s">
        <v>3</v>
      </c>
      <c r="AP634" s="52">
        <v>107.62</v>
      </c>
      <c r="AQ634" s="52">
        <v>0</v>
      </c>
      <c r="AR634" s="50">
        <v>1</v>
      </c>
      <c r="AS634" s="50">
        <v>0</v>
      </c>
      <c r="AT634" s="52">
        <v>7665.89</v>
      </c>
      <c r="AU634" s="52">
        <v>75015.69</v>
      </c>
      <c r="AV634" s="52">
        <v>107.62</v>
      </c>
      <c r="AW634" s="52">
        <v>17922.060000000001</v>
      </c>
      <c r="AX634" s="52">
        <v>7882.55</v>
      </c>
      <c r="AY634" s="52">
        <v>25587.95</v>
      </c>
      <c r="AZ634" s="52">
        <v>75015.69</v>
      </c>
      <c r="BA634" s="52">
        <v>0</v>
      </c>
      <c r="BB634" s="52">
        <v>0</v>
      </c>
      <c r="BC634" s="52">
        <v>0</v>
      </c>
      <c r="BD634" s="52">
        <v>0</v>
      </c>
      <c r="BE634" s="52">
        <v>0</v>
      </c>
      <c r="BF634" s="52">
        <v>0</v>
      </c>
      <c r="BG634" s="52">
        <v>0</v>
      </c>
      <c r="BH634" s="52">
        <v>0</v>
      </c>
      <c r="BI634" s="52">
        <v>126408.25</v>
      </c>
      <c r="BJ634" s="53">
        <v>238</v>
      </c>
      <c r="BK634" s="54" t="s">
        <v>3123</v>
      </c>
    </row>
    <row r="635" spans="1:65" s="1" customFormat="1" ht="15" x14ac:dyDescent="0.25">
      <c r="A635" s="49" t="s">
        <v>127</v>
      </c>
      <c r="B635" s="49" t="s">
        <v>104</v>
      </c>
      <c r="C635" s="49" t="s">
        <v>128</v>
      </c>
      <c r="D635"/>
      <c r="E635"/>
      <c r="F635"/>
      <c r="G635" s="49" t="s">
        <v>129</v>
      </c>
      <c r="H635" s="49" t="s">
        <v>130</v>
      </c>
      <c r="I635" s="49" t="s">
        <v>1015</v>
      </c>
      <c r="J635"/>
      <c r="K635" s="49" t="s">
        <v>70</v>
      </c>
      <c r="L635" s="49" t="s">
        <v>131</v>
      </c>
      <c r="M635"/>
      <c r="N635"/>
      <c r="O635" s="49" t="s">
        <v>1016</v>
      </c>
      <c r="P635"/>
      <c r="Q635" s="49" t="s">
        <v>1018</v>
      </c>
      <c r="R635"/>
      <c r="S635"/>
      <c r="T635" s="49" t="s">
        <v>3259</v>
      </c>
      <c r="U635" s="49" t="s">
        <v>3255</v>
      </c>
      <c r="V635" s="49" t="s">
        <v>3260</v>
      </c>
      <c r="W635" s="50">
        <v>43645</v>
      </c>
      <c r="X635" s="51" t="s">
        <v>3261</v>
      </c>
      <c r="Y635" s="49" t="s">
        <v>1945</v>
      </c>
      <c r="Z635" s="49" t="s">
        <v>1946</v>
      </c>
      <c r="AA635" s="49" t="s">
        <v>105</v>
      </c>
      <c r="AB635" s="49" t="s">
        <v>106</v>
      </c>
      <c r="AC635" s="49" t="s">
        <v>107</v>
      </c>
      <c r="AD635"/>
      <c r="AE635" s="49" t="s">
        <v>1947</v>
      </c>
      <c r="AF635" s="49" t="s">
        <v>114</v>
      </c>
      <c r="AG635" s="49" t="s">
        <v>115</v>
      </c>
      <c r="AH635" s="49" t="s">
        <v>1948</v>
      </c>
      <c r="AI635" s="49" t="s">
        <v>74</v>
      </c>
      <c r="AJ635" s="49" t="s">
        <v>108</v>
      </c>
      <c r="AK635" s="49" t="s">
        <v>1949</v>
      </c>
      <c r="AL635" s="49" t="s">
        <v>1949</v>
      </c>
      <c r="AM635"/>
      <c r="AN635" s="49" t="s">
        <v>75</v>
      </c>
      <c r="AO635" s="49" t="s">
        <v>3</v>
      </c>
      <c r="AP635" s="52">
        <v>494.86</v>
      </c>
      <c r="AQ635" s="52">
        <v>0</v>
      </c>
      <c r="AR635" s="50">
        <v>1</v>
      </c>
      <c r="AS635" s="50">
        <v>0</v>
      </c>
      <c r="AT635" s="52">
        <v>7665.89</v>
      </c>
      <c r="AU635" s="52">
        <v>75015.69</v>
      </c>
      <c r="AV635" s="52">
        <v>494.86</v>
      </c>
      <c r="AW635" s="52">
        <v>17922.060000000001</v>
      </c>
      <c r="AX635" s="52">
        <v>7882.55</v>
      </c>
      <c r="AY635" s="52">
        <v>25587.95</v>
      </c>
      <c r="AZ635" s="52">
        <v>75015.69</v>
      </c>
      <c r="BA635" s="52">
        <v>0</v>
      </c>
      <c r="BB635" s="52">
        <v>0</v>
      </c>
      <c r="BC635" s="52">
        <v>0</v>
      </c>
      <c r="BD635" s="52">
        <v>0</v>
      </c>
      <c r="BE635" s="52">
        <v>0</v>
      </c>
      <c r="BF635" s="52">
        <v>0</v>
      </c>
      <c r="BG635" s="52">
        <v>0</v>
      </c>
      <c r="BH635" s="52">
        <v>0</v>
      </c>
      <c r="BI635" s="52">
        <v>126408.25</v>
      </c>
      <c r="BJ635" s="53">
        <v>238</v>
      </c>
      <c r="BK635" s="54" t="s">
        <v>3123</v>
      </c>
    </row>
    <row r="636" spans="1:65" s="1" customFormat="1" ht="15" x14ac:dyDescent="0.25">
      <c r="A636" s="49" t="s">
        <v>127</v>
      </c>
      <c r="B636" s="49" t="s">
        <v>104</v>
      </c>
      <c r="C636" s="49" t="s">
        <v>128</v>
      </c>
      <c r="D636"/>
      <c r="E636"/>
      <c r="F636"/>
      <c r="G636" s="49" t="s">
        <v>129</v>
      </c>
      <c r="H636" s="49" t="s">
        <v>130</v>
      </c>
      <c r="I636" s="49" t="s">
        <v>1015</v>
      </c>
      <c r="J636"/>
      <c r="K636" s="49" t="s">
        <v>70</v>
      </c>
      <c r="L636" s="49" t="s">
        <v>131</v>
      </c>
      <c r="M636"/>
      <c r="N636"/>
      <c r="O636" s="49" t="s">
        <v>1016</v>
      </c>
      <c r="P636"/>
      <c r="Q636" s="49" t="s">
        <v>1018</v>
      </c>
      <c r="R636"/>
      <c r="S636"/>
      <c r="T636" s="49" t="s">
        <v>3259</v>
      </c>
      <c r="U636" s="49" t="s">
        <v>3255</v>
      </c>
      <c r="V636" s="49" t="s">
        <v>3262</v>
      </c>
      <c r="W636" s="50">
        <v>41062</v>
      </c>
      <c r="X636" s="51" t="s">
        <v>3263</v>
      </c>
      <c r="Y636" s="49" t="s">
        <v>795</v>
      </c>
      <c r="Z636" s="49" t="s">
        <v>796</v>
      </c>
      <c r="AA636" s="49" t="s">
        <v>180</v>
      </c>
      <c r="AB636" s="49" t="s">
        <v>181</v>
      </c>
      <c r="AC636" s="49" t="s">
        <v>182</v>
      </c>
      <c r="AD636"/>
      <c r="AE636" s="49" t="s">
        <v>797</v>
      </c>
      <c r="AF636" s="49" t="s">
        <v>114</v>
      </c>
      <c r="AG636" s="49" t="s">
        <v>115</v>
      </c>
      <c r="AH636" s="49" t="s">
        <v>798</v>
      </c>
      <c r="AI636" s="49" t="s">
        <v>74</v>
      </c>
      <c r="AJ636" s="49" t="s">
        <v>183</v>
      </c>
      <c r="AK636" s="49" t="s">
        <v>799</v>
      </c>
      <c r="AL636" s="49" t="s">
        <v>800</v>
      </c>
      <c r="AM636"/>
      <c r="AN636" s="49" t="s">
        <v>75</v>
      </c>
      <c r="AO636" s="49" t="s">
        <v>3</v>
      </c>
      <c r="AP636" s="52">
        <v>12</v>
      </c>
      <c r="AQ636" s="52">
        <v>0</v>
      </c>
      <c r="AR636" s="50">
        <v>1</v>
      </c>
      <c r="AS636" s="50">
        <v>0</v>
      </c>
      <c r="AT636" s="52">
        <v>7665.89</v>
      </c>
      <c r="AU636" s="52">
        <v>75015.69</v>
      </c>
      <c r="AV636" s="52">
        <v>12</v>
      </c>
      <c r="AW636" s="52">
        <v>17922.060000000001</v>
      </c>
      <c r="AX636" s="52">
        <v>7882.55</v>
      </c>
      <c r="AY636" s="52">
        <v>25587.95</v>
      </c>
      <c r="AZ636" s="52">
        <v>75015.69</v>
      </c>
      <c r="BA636" s="52">
        <v>0</v>
      </c>
      <c r="BB636" s="52">
        <v>0</v>
      </c>
      <c r="BC636" s="52">
        <v>0</v>
      </c>
      <c r="BD636" s="52">
        <v>0</v>
      </c>
      <c r="BE636" s="52">
        <v>0</v>
      </c>
      <c r="BF636" s="52">
        <v>0</v>
      </c>
      <c r="BG636" s="52">
        <v>0</v>
      </c>
      <c r="BH636" s="52">
        <v>0</v>
      </c>
      <c r="BI636" s="52">
        <v>126408.25</v>
      </c>
      <c r="BJ636" s="53">
        <v>238</v>
      </c>
      <c r="BK636" s="54" t="s">
        <v>3123</v>
      </c>
    </row>
    <row r="637" spans="1:65" s="1" customFormat="1" ht="15" x14ac:dyDescent="0.25">
      <c r="A637" s="49" t="s">
        <v>127</v>
      </c>
      <c r="B637" s="49" t="s">
        <v>104</v>
      </c>
      <c r="C637" s="49" t="s">
        <v>128</v>
      </c>
      <c r="D637"/>
      <c r="E637"/>
      <c r="F637"/>
      <c r="G637" s="49" t="s">
        <v>129</v>
      </c>
      <c r="H637" s="49" t="s">
        <v>130</v>
      </c>
      <c r="I637" s="49" t="s">
        <v>1015</v>
      </c>
      <c r="J637"/>
      <c r="K637" s="49" t="s">
        <v>70</v>
      </c>
      <c r="L637" s="49" t="s">
        <v>131</v>
      </c>
      <c r="M637"/>
      <c r="N637"/>
      <c r="O637" s="49" t="s">
        <v>1016</v>
      </c>
      <c r="P637"/>
      <c r="Q637" s="49" t="s">
        <v>1017</v>
      </c>
      <c r="R637"/>
      <c r="S637"/>
      <c r="T637" s="49" t="s">
        <v>3264</v>
      </c>
      <c r="U637" s="49" t="s">
        <v>3259</v>
      </c>
      <c r="V637" s="49" t="s">
        <v>3265</v>
      </c>
      <c r="W637" s="50">
        <v>39250</v>
      </c>
      <c r="X637" s="51" t="s">
        <v>3266</v>
      </c>
      <c r="Y637" s="49" t="s">
        <v>3267</v>
      </c>
      <c r="Z637" s="49" t="s">
        <v>3268</v>
      </c>
      <c r="AA637" s="49" t="s">
        <v>1019</v>
      </c>
      <c r="AB637" s="49" t="s">
        <v>3269</v>
      </c>
      <c r="AC637" s="49" t="s">
        <v>197</v>
      </c>
      <c r="AD637"/>
      <c r="AE637" s="49" t="s">
        <v>3270</v>
      </c>
      <c r="AF637" s="49" t="s">
        <v>3271</v>
      </c>
      <c r="AG637" s="49" t="s">
        <v>3272</v>
      </c>
      <c r="AH637" s="49" t="s">
        <v>3273</v>
      </c>
      <c r="AI637" s="49" t="s">
        <v>81</v>
      </c>
      <c r="AJ637" s="49" t="s">
        <v>158</v>
      </c>
      <c r="AK637" s="49" t="s">
        <v>3274</v>
      </c>
      <c r="AL637" s="49" t="s">
        <v>3274</v>
      </c>
      <c r="AM637"/>
      <c r="AN637" s="49" t="s">
        <v>75</v>
      </c>
      <c r="AO637" s="49" t="s">
        <v>2</v>
      </c>
      <c r="AP637" s="52">
        <v>106.2</v>
      </c>
      <c r="AQ637" s="52">
        <v>0</v>
      </c>
      <c r="AR637" s="50">
        <v>1</v>
      </c>
      <c r="AS637" s="50">
        <v>0</v>
      </c>
      <c r="AT637" s="52">
        <v>7665.89</v>
      </c>
      <c r="AU637" s="52">
        <v>75015.69</v>
      </c>
      <c r="AV637" s="52">
        <v>77.3</v>
      </c>
      <c r="AW637" s="52">
        <v>17922.060000000001</v>
      </c>
      <c r="AX637" s="52">
        <v>7882.55</v>
      </c>
      <c r="AY637" s="52">
        <v>25587.95</v>
      </c>
      <c r="AZ637" s="52">
        <v>75015.69</v>
      </c>
      <c r="BA637" s="52">
        <v>0</v>
      </c>
      <c r="BB637" s="52">
        <v>0</v>
      </c>
      <c r="BC637" s="52">
        <v>0</v>
      </c>
      <c r="BD637" s="52">
        <v>0</v>
      </c>
      <c r="BE637" s="52">
        <v>0</v>
      </c>
      <c r="BF637" s="52">
        <v>0</v>
      </c>
      <c r="BG637" s="52">
        <v>0</v>
      </c>
      <c r="BH637" s="52">
        <v>0</v>
      </c>
      <c r="BI637" s="52">
        <v>126408.25</v>
      </c>
      <c r="BJ637" s="53">
        <v>238</v>
      </c>
      <c r="BK637" s="54" t="s">
        <v>3123</v>
      </c>
    </row>
    <row r="638" spans="1:65" s="1" customFormat="1" ht="15" x14ac:dyDescent="0.25">
      <c r="A638" s="49" t="s">
        <v>127</v>
      </c>
      <c r="B638" s="49" t="s">
        <v>104</v>
      </c>
      <c r="C638" s="49" t="s">
        <v>128</v>
      </c>
      <c r="D638"/>
      <c r="E638"/>
      <c r="F638"/>
      <c r="G638" s="49" t="s">
        <v>129</v>
      </c>
      <c r="H638" s="49" t="s">
        <v>130</v>
      </c>
      <c r="I638" s="49" t="s">
        <v>1015</v>
      </c>
      <c r="J638"/>
      <c r="K638" s="49" t="s">
        <v>70</v>
      </c>
      <c r="L638" s="49" t="s">
        <v>131</v>
      </c>
      <c r="M638"/>
      <c r="N638"/>
      <c r="O638" s="49" t="s">
        <v>1016</v>
      </c>
      <c r="P638"/>
      <c r="Q638" s="49" t="s">
        <v>1018</v>
      </c>
      <c r="R638"/>
      <c r="S638"/>
      <c r="T638" s="49" t="s">
        <v>3264</v>
      </c>
      <c r="U638" s="49" t="s">
        <v>3259</v>
      </c>
      <c r="V638" s="49" t="s">
        <v>766</v>
      </c>
      <c r="W638" s="50">
        <v>45638</v>
      </c>
      <c r="X638" s="51" t="s">
        <v>3275</v>
      </c>
      <c r="Y638" s="49" t="s">
        <v>767</v>
      </c>
      <c r="Z638" s="49" t="s">
        <v>768</v>
      </c>
      <c r="AA638" s="49" t="s">
        <v>769</v>
      </c>
      <c r="AB638" s="49" t="s">
        <v>770</v>
      </c>
      <c r="AC638" s="49" t="s">
        <v>138</v>
      </c>
      <c r="AD638"/>
      <c r="AE638" s="49" t="s">
        <v>771</v>
      </c>
      <c r="AF638" s="49" t="s">
        <v>114</v>
      </c>
      <c r="AG638" s="49" t="s">
        <v>115</v>
      </c>
      <c r="AH638" s="49" t="s">
        <v>772</v>
      </c>
      <c r="AI638" s="49" t="s">
        <v>74</v>
      </c>
      <c r="AJ638" s="49" t="s">
        <v>79</v>
      </c>
      <c r="AK638" s="49" t="s">
        <v>109</v>
      </c>
      <c r="AL638" s="49" t="s">
        <v>110</v>
      </c>
      <c r="AM638"/>
      <c r="AN638" s="49" t="s">
        <v>75</v>
      </c>
      <c r="AO638" s="49" t="s">
        <v>3</v>
      </c>
      <c r="AP638" s="52">
        <v>119.11</v>
      </c>
      <c r="AQ638" s="52">
        <v>0</v>
      </c>
      <c r="AR638" s="50">
        <v>1</v>
      </c>
      <c r="AS638" s="50">
        <v>0</v>
      </c>
      <c r="AT638" s="52">
        <v>7665.89</v>
      </c>
      <c r="AU638" s="52">
        <v>75015.69</v>
      </c>
      <c r="AV638" s="52">
        <v>119.11</v>
      </c>
      <c r="AW638" s="52">
        <v>17922.060000000001</v>
      </c>
      <c r="AX638" s="52">
        <v>7882.55</v>
      </c>
      <c r="AY638" s="52">
        <v>25587.95</v>
      </c>
      <c r="AZ638" s="52">
        <v>75015.69</v>
      </c>
      <c r="BA638" s="52">
        <v>0</v>
      </c>
      <c r="BB638" s="52">
        <v>0</v>
      </c>
      <c r="BC638" s="52">
        <v>0</v>
      </c>
      <c r="BD638" s="52">
        <v>0</v>
      </c>
      <c r="BE638" s="52">
        <v>0</v>
      </c>
      <c r="BF638" s="52">
        <v>0</v>
      </c>
      <c r="BG638" s="52">
        <v>0</v>
      </c>
      <c r="BH638" s="52">
        <v>0</v>
      </c>
      <c r="BI638" s="52">
        <v>126408.25</v>
      </c>
      <c r="BJ638" s="53">
        <v>238</v>
      </c>
      <c r="BK638" s="54" t="s">
        <v>3123</v>
      </c>
    </row>
    <row r="639" spans="1:65" s="1" customFormat="1" ht="15" x14ac:dyDescent="0.25">
      <c r="A639" s="49" t="s">
        <v>127</v>
      </c>
      <c r="B639" s="49" t="s">
        <v>104</v>
      </c>
      <c r="C639" s="49" t="s">
        <v>128</v>
      </c>
      <c r="D639"/>
      <c r="E639"/>
      <c r="F639"/>
      <c r="G639" s="49" t="s">
        <v>129</v>
      </c>
      <c r="H639" s="49" t="s">
        <v>130</v>
      </c>
      <c r="I639" s="49" t="s">
        <v>1015</v>
      </c>
      <c r="J639"/>
      <c r="K639" s="49" t="s">
        <v>70</v>
      </c>
      <c r="L639" s="49" t="s">
        <v>131</v>
      </c>
      <c r="M639"/>
      <c r="N639"/>
      <c r="O639" s="49" t="s">
        <v>1016</v>
      </c>
      <c r="P639"/>
      <c r="Q639" s="49" t="s">
        <v>1017</v>
      </c>
      <c r="R639"/>
      <c r="S639"/>
      <c r="T639" s="49" t="s">
        <v>3276</v>
      </c>
      <c r="U639" s="49" t="s">
        <v>3276</v>
      </c>
      <c r="V639" s="49" t="s">
        <v>3277</v>
      </c>
      <c r="W639" s="50">
        <v>16651</v>
      </c>
      <c r="X639" s="51" t="s">
        <v>3278</v>
      </c>
      <c r="Y639" s="49" t="s">
        <v>807</v>
      </c>
      <c r="Z639" s="49" t="s">
        <v>822</v>
      </c>
      <c r="AA639" s="49" t="s">
        <v>94</v>
      </c>
      <c r="AB639" s="49" t="s">
        <v>809</v>
      </c>
      <c r="AC639" s="49" t="s">
        <v>116</v>
      </c>
      <c r="AD639"/>
      <c r="AE639" s="49" t="s">
        <v>823</v>
      </c>
      <c r="AF639" s="49" t="s">
        <v>824</v>
      </c>
      <c r="AG639" s="49" t="s">
        <v>123</v>
      </c>
      <c r="AH639" s="49" t="s">
        <v>825</v>
      </c>
      <c r="AI639" s="49" t="s">
        <v>81</v>
      </c>
      <c r="AJ639" s="49" t="s">
        <v>94</v>
      </c>
      <c r="AK639" s="49" t="s">
        <v>807</v>
      </c>
      <c r="AL639" s="49" t="s">
        <v>807</v>
      </c>
      <c r="AM639"/>
      <c r="AN639" s="49" t="s">
        <v>75</v>
      </c>
      <c r="AO639" s="49" t="s">
        <v>2</v>
      </c>
      <c r="AP639" s="52">
        <v>23.32</v>
      </c>
      <c r="AQ639" s="52">
        <v>0</v>
      </c>
      <c r="AR639" s="50">
        <v>1</v>
      </c>
      <c r="AS639" s="50">
        <v>0</v>
      </c>
      <c r="AT639" s="52">
        <v>7665.89</v>
      </c>
      <c r="AU639" s="52">
        <v>75015.69</v>
      </c>
      <c r="AV639" s="52">
        <v>16.989999999999998</v>
      </c>
      <c r="AW639" s="52">
        <v>17922.060000000001</v>
      </c>
      <c r="AX639" s="52">
        <v>7882.55</v>
      </c>
      <c r="AY639" s="52">
        <v>25587.95</v>
      </c>
      <c r="AZ639" s="52">
        <v>75015.69</v>
      </c>
      <c r="BA639" s="52">
        <v>0</v>
      </c>
      <c r="BB639" s="52">
        <v>0</v>
      </c>
      <c r="BC639" s="52">
        <v>0</v>
      </c>
      <c r="BD639" s="52">
        <v>0</v>
      </c>
      <c r="BE639" s="52">
        <v>0</v>
      </c>
      <c r="BF639" s="52">
        <v>0</v>
      </c>
      <c r="BG639" s="52">
        <v>0</v>
      </c>
      <c r="BH639" s="52">
        <v>0</v>
      </c>
      <c r="BI639" s="52">
        <v>126408.25</v>
      </c>
      <c r="BJ639" s="53">
        <v>238</v>
      </c>
      <c r="BK639" s="54" t="s">
        <v>3123</v>
      </c>
      <c r="BL639" s="61"/>
      <c r="BM639" s="2"/>
    </row>
    <row r="640" spans="1:65" s="1" customFormat="1" ht="15" x14ac:dyDescent="0.25">
      <c r="A640" s="49" t="s">
        <v>127</v>
      </c>
      <c r="B640" s="49" t="s">
        <v>104</v>
      </c>
      <c r="C640" s="49" t="s">
        <v>128</v>
      </c>
      <c r="D640"/>
      <c r="E640"/>
      <c r="F640"/>
      <c r="G640" s="49" t="s">
        <v>129</v>
      </c>
      <c r="H640" s="49" t="s">
        <v>130</v>
      </c>
      <c r="I640" s="49" t="s">
        <v>1015</v>
      </c>
      <c r="J640"/>
      <c r="K640" s="49" t="s">
        <v>70</v>
      </c>
      <c r="L640" s="49" t="s">
        <v>131</v>
      </c>
      <c r="M640"/>
      <c r="N640"/>
      <c r="O640" s="49" t="s">
        <v>1016</v>
      </c>
      <c r="P640"/>
      <c r="Q640" s="49" t="s">
        <v>1017</v>
      </c>
      <c r="R640"/>
      <c r="S640"/>
      <c r="T640" s="49" t="s">
        <v>3276</v>
      </c>
      <c r="U640" s="49" t="s">
        <v>3264</v>
      </c>
      <c r="V640" s="49" t="s">
        <v>3279</v>
      </c>
      <c r="W640" s="50">
        <v>15861</v>
      </c>
      <c r="X640" s="51" t="s">
        <v>3280</v>
      </c>
      <c r="Y640" s="49" t="s">
        <v>3281</v>
      </c>
      <c r="Z640" s="49" t="s">
        <v>3282</v>
      </c>
      <c r="AA640" s="49" t="s">
        <v>105</v>
      </c>
      <c r="AB640" s="49" t="s">
        <v>106</v>
      </c>
      <c r="AC640" s="49" t="s">
        <v>107</v>
      </c>
      <c r="AD640"/>
      <c r="AE640" s="49" t="s">
        <v>3283</v>
      </c>
      <c r="AF640" s="49" t="s">
        <v>773</v>
      </c>
      <c r="AG640" s="49" t="s">
        <v>135</v>
      </c>
      <c r="AH640" s="49" t="s">
        <v>3284</v>
      </c>
      <c r="AI640" s="49" t="s">
        <v>81</v>
      </c>
      <c r="AJ640" s="49" t="s">
        <v>108</v>
      </c>
      <c r="AK640" s="49" t="s">
        <v>3285</v>
      </c>
      <c r="AL640" s="49" t="s">
        <v>3285</v>
      </c>
      <c r="AM640"/>
      <c r="AN640" s="49" t="s">
        <v>75</v>
      </c>
      <c r="AO640" s="49" t="s">
        <v>2</v>
      </c>
      <c r="AP640" s="52">
        <v>542.63</v>
      </c>
      <c r="AQ640" s="52">
        <v>0</v>
      </c>
      <c r="AR640" s="50">
        <v>1</v>
      </c>
      <c r="AS640" s="50">
        <v>0</v>
      </c>
      <c r="AT640" s="52">
        <v>7665.89</v>
      </c>
      <c r="AU640" s="52">
        <v>75015.69</v>
      </c>
      <c r="AV640" s="52">
        <v>395.22</v>
      </c>
      <c r="AW640" s="52">
        <v>17922.060000000001</v>
      </c>
      <c r="AX640" s="52">
        <v>7882.55</v>
      </c>
      <c r="AY640" s="52">
        <v>25587.95</v>
      </c>
      <c r="AZ640" s="52">
        <v>75015.69</v>
      </c>
      <c r="BA640" s="52">
        <v>0</v>
      </c>
      <c r="BB640" s="52">
        <v>0</v>
      </c>
      <c r="BC640" s="52">
        <v>0</v>
      </c>
      <c r="BD640" s="52">
        <v>0</v>
      </c>
      <c r="BE640" s="52">
        <v>0</v>
      </c>
      <c r="BF640" s="52">
        <v>0</v>
      </c>
      <c r="BG640" s="52">
        <v>0</v>
      </c>
      <c r="BH640" s="52">
        <v>0</v>
      </c>
      <c r="BI640" s="52">
        <v>126408.25</v>
      </c>
      <c r="BJ640" s="53">
        <v>238</v>
      </c>
      <c r="BK640" s="54" t="s">
        <v>3123</v>
      </c>
      <c r="BL640" s="61"/>
      <c r="BM640" s="2"/>
    </row>
    <row r="641" spans="1:65" s="1" customFormat="1" ht="15" x14ac:dyDescent="0.25">
      <c r="A641" s="49" t="s">
        <v>127</v>
      </c>
      <c r="B641" s="49" t="s">
        <v>104</v>
      </c>
      <c r="C641" s="49" t="s">
        <v>128</v>
      </c>
      <c r="D641"/>
      <c r="E641"/>
      <c r="F641"/>
      <c r="G641" s="49" t="s">
        <v>129</v>
      </c>
      <c r="H641" s="49" t="s">
        <v>130</v>
      </c>
      <c r="I641" s="49" t="s">
        <v>1015</v>
      </c>
      <c r="J641"/>
      <c r="K641" s="49" t="s">
        <v>70</v>
      </c>
      <c r="L641" s="49" t="s">
        <v>131</v>
      </c>
      <c r="M641"/>
      <c r="N641"/>
      <c r="O641" s="49" t="s">
        <v>1016</v>
      </c>
      <c r="P641"/>
      <c r="Q641" s="49" t="s">
        <v>1017</v>
      </c>
      <c r="R641"/>
      <c r="S641"/>
      <c r="T641" s="49" t="s">
        <v>3286</v>
      </c>
      <c r="U641" s="49" t="s">
        <v>3276</v>
      </c>
      <c r="V641" s="49" t="s">
        <v>3019</v>
      </c>
      <c r="W641" s="50">
        <v>9427</v>
      </c>
      <c r="X641" s="51" t="s">
        <v>3287</v>
      </c>
      <c r="Y641" s="49" t="s">
        <v>3288</v>
      </c>
      <c r="Z641" s="49" t="s">
        <v>3289</v>
      </c>
      <c r="AA641" s="49" t="s">
        <v>119</v>
      </c>
      <c r="AB641" s="49" t="s">
        <v>3290</v>
      </c>
      <c r="AC641" s="49" t="s">
        <v>179</v>
      </c>
      <c r="AD641"/>
      <c r="AE641" s="49" t="s">
        <v>3291</v>
      </c>
      <c r="AF641" s="49" t="s">
        <v>2421</v>
      </c>
      <c r="AG641" s="49" t="s">
        <v>135</v>
      </c>
      <c r="AH641" s="49" t="s">
        <v>2422</v>
      </c>
      <c r="AI641" s="49" t="s">
        <v>81</v>
      </c>
      <c r="AJ641" s="49" t="s">
        <v>79</v>
      </c>
      <c r="AK641" s="49" t="s">
        <v>109</v>
      </c>
      <c r="AL641" s="49" t="s">
        <v>110</v>
      </c>
      <c r="AM641"/>
      <c r="AN641" s="49" t="s">
        <v>75</v>
      </c>
      <c r="AO641" s="49" t="s">
        <v>2</v>
      </c>
      <c r="AP641" s="52">
        <v>686.16</v>
      </c>
      <c r="AQ641" s="52">
        <v>0</v>
      </c>
      <c r="AR641" s="50">
        <v>1</v>
      </c>
      <c r="AS641" s="50">
        <v>0</v>
      </c>
      <c r="AT641" s="52">
        <v>7665.89</v>
      </c>
      <c r="AU641" s="52">
        <v>75015.69</v>
      </c>
      <c r="AV641" s="52">
        <v>499.76</v>
      </c>
      <c r="AW641" s="52">
        <v>17922.060000000001</v>
      </c>
      <c r="AX641" s="52">
        <v>7882.55</v>
      </c>
      <c r="AY641" s="52">
        <v>25587.95</v>
      </c>
      <c r="AZ641" s="52">
        <v>75015.69</v>
      </c>
      <c r="BA641" s="52">
        <v>0</v>
      </c>
      <c r="BB641" s="52">
        <v>0</v>
      </c>
      <c r="BC641" s="52">
        <v>0</v>
      </c>
      <c r="BD641" s="52">
        <v>0</v>
      </c>
      <c r="BE641" s="52">
        <v>0</v>
      </c>
      <c r="BF641" s="52">
        <v>0</v>
      </c>
      <c r="BG641" s="52">
        <v>0</v>
      </c>
      <c r="BH641" s="52">
        <v>0</v>
      </c>
      <c r="BI641" s="52">
        <v>126408.25</v>
      </c>
      <c r="BJ641" s="53">
        <v>238</v>
      </c>
      <c r="BK641" s="54" t="s">
        <v>3123</v>
      </c>
      <c r="BL641" s="61"/>
      <c r="BM641" s="2"/>
    </row>
    <row r="642" spans="1:65" s="1" customFormat="1" ht="15" x14ac:dyDescent="0.25">
      <c r="A642" s="49" t="s">
        <v>127</v>
      </c>
      <c r="B642" s="49" t="s">
        <v>104</v>
      </c>
      <c r="C642" s="49" t="s">
        <v>128</v>
      </c>
      <c r="D642"/>
      <c r="E642"/>
      <c r="F642"/>
      <c r="G642" s="49" t="s">
        <v>129</v>
      </c>
      <c r="H642" s="49" t="s">
        <v>130</v>
      </c>
      <c r="I642" s="49" t="s">
        <v>1015</v>
      </c>
      <c r="J642"/>
      <c r="K642" s="49" t="s">
        <v>70</v>
      </c>
      <c r="L642" s="49" t="s">
        <v>131</v>
      </c>
      <c r="M642"/>
      <c r="N642"/>
      <c r="O642" s="49" t="s">
        <v>1016</v>
      </c>
      <c r="P642"/>
      <c r="Q642" s="49" t="s">
        <v>1017</v>
      </c>
      <c r="R642"/>
      <c r="S642"/>
      <c r="T642" s="49" t="s">
        <v>3292</v>
      </c>
      <c r="U642" s="49" t="s">
        <v>3286</v>
      </c>
      <c r="V642" s="49" t="s">
        <v>3293</v>
      </c>
      <c r="W642" s="50">
        <v>13492</v>
      </c>
      <c r="X642" s="51" t="s">
        <v>3294</v>
      </c>
      <c r="Y642" s="49" t="s">
        <v>3295</v>
      </c>
      <c r="Z642" s="49" t="s">
        <v>3296</v>
      </c>
      <c r="AA642" s="49" t="s">
        <v>180</v>
      </c>
      <c r="AB642" s="49" t="s">
        <v>181</v>
      </c>
      <c r="AC642" s="49" t="s">
        <v>182</v>
      </c>
      <c r="AD642"/>
      <c r="AE642" s="49" t="s">
        <v>3297</v>
      </c>
      <c r="AF642" s="49" t="s">
        <v>773</v>
      </c>
      <c r="AG642" s="49" t="s">
        <v>135</v>
      </c>
      <c r="AH642" s="49" t="s">
        <v>3284</v>
      </c>
      <c r="AI642" s="49" t="s">
        <v>81</v>
      </c>
      <c r="AJ642" s="49" t="s">
        <v>183</v>
      </c>
      <c r="AK642" s="49" t="s">
        <v>109</v>
      </c>
      <c r="AL642" s="49" t="s">
        <v>110</v>
      </c>
      <c r="AM642"/>
      <c r="AN642" s="49" t="s">
        <v>75</v>
      </c>
      <c r="AO642" s="49" t="s">
        <v>2</v>
      </c>
      <c r="AP642" s="52">
        <v>308.92</v>
      </c>
      <c r="AQ642" s="52">
        <v>0</v>
      </c>
      <c r="AR642" s="50">
        <v>1</v>
      </c>
      <c r="AS642" s="50">
        <v>0</v>
      </c>
      <c r="AT642" s="52">
        <v>7665.89</v>
      </c>
      <c r="AU642" s="52">
        <v>75015.69</v>
      </c>
      <c r="AV642" s="52">
        <v>225</v>
      </c>
      <c r="AW642" s="52">
        <v>17922.060000000001</v>
      </c>
      <c r="AX642" s="52">
        <v>7882.55</v>
      </c>
      <c r="AY642" s="52">
        <v>25587.95</v>
      </c>
      <c r="AZ642" s="52">
        <v>75015.69</v>
      </c>
      <c r="BA642" s="52">
        <v>0</v>
      </c>
      <c r="BB642" s="52">
        <v>0</v>
      </c>
      <c r="BC642" s="52">
        <v>0</v>
      </c>
      <c r="BD642" s="52">
        <v>0</v>
      </c>
      <c r="BE642" s="52">
        <v>0</v>
      </c>
      <c r="BF642" s="52">
        <v>0</v>
      </c>
      <c r="BG642" s="52">
        <v>0</v>
      </c>
      <c r="BH642" s="52">
        <v>0</v>
      </c>
      <c r="BI642" s="52">
        <v>126408.25</v>
      </c>
      <c r="BJ642" s="53">
        <v>238</v>
      </c>
      <c r="BK642" s="54" t="s">
        <v>3123</v>
      </c>
      <c r="BL642" s="61"/>
      <c r="BM642" s="2"/>
    </row>
    <row r="643" spans="1:65" s="1" customFormat="1" ht="15" x14ac:dyDescent="0.25">
      <c r="A643" s="49" t="s">
        <v>127</v>
      </c>
      <c r="B643" s="49" t="s">
        <v>104</v>
      </c>
      <c r="C643" s="49" t="s">
        <v>128</v>
      </c>
      <c r="D643"/>
      <c r="E643"/>
      <c r="F643"/>
      <c r="G643" s="49" t="s">
        <v>129</v>
      </c>
      <c r="H643" s="49" t="s">
        <v>130</v>
      </c>
      <c r="I643" s="49" t="s">
        <v>1015</v>
      </c>
      <c r="J643"/>
      <c r="K643" s="49" t="s">
        <v>70</v>
      </c>
      <c r="L643" s="49" t="s">
        <v>131</v>
      </c>
      <c r="M643"/>
      <c r="N643"/>
      <c r="O643" s="49" t="s">
        <v>1016</v>
      </c>
      <c r="P643"/>
      <c r="Q643" s="49" t="s">
        <v>1017</v>
      </c>
      <c r="R643"/>
      <c r="S643"/>
      <c r="T643" s="49" t="s">
        <v>3292</v>
      </c>
      <c r="U643" s="49" t="s">
        <v>3292</v>
      </c>
      <c r="V643" s="49" t="s">
        <v>3298</v>
      </c>
      <c r="W643" s="50">
        <v>14751</v>
      </c>
      <c r="X643" s="51" t="s">
        <v>3299</v>
      </c>
      <c r="Y643" s="49" t="s">
        <v>807</v>
      </c>
      <c r="Z643" s="49" t="s">
        <v>808</v>
      </c>
      <c r="AA643" s="49" t="s">
        <v>94</v>
      </c>
      <c r="AB643" s="49" t="s">
        <v>809</v>
      </c>
      <c r="AC643" s="49" t="s">
        <v>116</v>
      </c>
      <c r="AD643"/>
      <c r="AE643" s="49" t="s">
        <v>810</v>
      </c>
      <c r="AF643" s="49" t="s">
        <v>811</v>
      </c>
      <c r="AG643"/>
      <c r="AH643" s="49" t="s">
        <v>812</v>
      </c>
      <c r="AI643" s="49" t="s">
        <v>117</v>
      </c>
      <c r="AJ643" s="49" t="s">
        <v>94</v>
      </c>
      <c r="AK643" s="49" t="s">
        <v>813</v>
      </c>
      <c r="AL643" s="49" t="s">
        <v>813</v>
      </c>
      <c r="AM643"/>
      <c r="AN643" s="49" t="s">
        <v>75</v>
      </c>
      <c r="AO643" s="49" t="s">
        <v>3</v>
      </c>
      <c r="AP643" s="52">
        <v>10.7</v>
      </c>
      <c r="AQ643" s="52">
        <v>0</v>
      </c>
      <c r="AR643" s="50">
        <v>1</v>
      </c>
      <c r="AS643" s="50">
        <v>0</v>
      </c>
      <c r="AT643" s="52">
        <v>7665.89</v>
      </c>
      <c r="AU643" s="52">
        <v>75015.69</v>
      </c>
      <c r="AV643" s="52">
        <v>10.7</v>
      </c>
      <c r="AW643" s="52">
        <v>17922.060000000001</v>
      </c>
      <c r="AX643" s="52">
        <v>7882.55</v>
      </c>
      <c r="AY643" s="52">
        <v>25587.95</v>
      </c>
      <c r="AZ643" s="52">
        <v>75015.69</v>
      </c>
      <c r="BA643" s="52">
        <v>0</v>
      </c>
      <c r="BB643" s="52">
        <v>0</v>
      </c>
      <c r="BC643" s="52">
        <v>0</v>
      </c>
      <c r="BD643" s="52">
        <v>0</v>
      </c>
      <c r="BE643" s="52">
        <v>0</v>
      </c>
      <c r="BF643" s="52">
        <v>0</v>
      </c>
      <c r="BG643" s="52">
        <v>0</v>
      </c>
      <c r="BH643" s="52">
        <v>0</v>
      </c>
      <c r="BI643" s="52">
        <v>126408.25</v>
      </c>
      <c r="BJ643" s="53">
        <v>238</v>
      </c>
      <c r="BK643" s="54" t="s">
        <v>3123</v>
      </c>
      <c r="BL643" s="61"/>
      <c r="BM643" s="2"/>
    </row>
    <row r="644" spans="1:65" s="1" customFormat="1" ht="15" x14ac:dyDescent="0.25">
      <c r="A644" s="49" t="s">
        <v>127</v>
      </c>
      <c r="B644" s="49" t="s">
        <v>104</v>
      </c>
      <c r="C644" s="49" t="s">
        <v>128</v>
      </c>
      <c r="D644"/>
      <c r="E644"/>
      <c r="F644"/>
      <c r="G644" s="49" t="s">
        <v>129</v>
      </c>
      <c r="H644" s="49" t="s">
        <v>130</v>
      </c>
      <c r="I644" s="49" t="s">
        <v>1015</v>
      </c>
      <c r="J644"/>
      <c r="K644" s="49" t="s">
        <v>70</v>
      </c>
      <c r="L644" s="49" t="s">
        <v>131</v>
      </c>
      <c r="M644"/>
      <c r="N644"/>
      <c r="O644" s="49" t="s">
        <v>1016</v>
      </c>
      <c r="P644"/>
      <c r="Q644" s="49" t="s">
        <v>1017</v>
      </c>
      <c r="R644"/>
      <c r="S644"/>
      <c r="T644" s="49" t="s">
        <v>3292</v>
      </c>
      <c r="U644" s="49" t="s">
        <v>3286</v>
      </c>
      <c r="V644" s="49" t="s">
        <v>3300</v>
      </c>
      <c r="W644" s="50">
        <v>13493</v>
      </c>
      <c r="X644" s="51" t="s">
        <v>3301</v>
      </c>
      <c r="Y644" s="49" t="s">
        <v>3295</v>
      </c>
      <c r="Z644" s="49" t="s">
        <v>3296</v>
      </c>
      <c r="AA644" s="49" t="s">
        <v>180</v>
      </c>
      <c r="AB644" s="49" t="s">
        <v>181</v>
      </c>
      <c r="AC644" s="49" t="s">
        <v>182</v>
      </c>
      <c r="AD644"/>
      <c r="AE644" s="49" t="s">
        <v>3297</v>
      </c>
      <c r="AF644" s="49" t="s">
        <v>773</v>
      </c>
      <c r="AG644" s="49" t="s">
        <v>135</v>
      </c>
      <c r="AH644" s="49" t="s">
        <v>3284</v>
      </c>
      <c r="AI644" s="49" t="s">
        <v>81</v>
      </c>
      <c r="AJ644" s="49" t="s">
        <v>183</v>
      </c>
      <c r="AK644" s="49" t="s">
        <v>109</v>
      </c>
      <c r="AL644" s="49" t="s">
        <v>110</v>
      </c>
      <c r="AM644"/>
      <c r="AN644" s="49" t="s">
        <v>75</v>
      </c>
      <c r="AO644" s="49" t="s">
        <v>2</v>
      </c>
      <c r="AP644" s="52">
        <v>1082.21</v>
      </c>
      <c r="AQ644" s="52">
        <v>0</v>
      </c>
      <c r="AR644" s="50">
        <v>1</v>
      </c>
      <c r="AS644" s="50">
        <v>0</v>
      </c>
      <c r="AT644" s="52">
        <v>7665.89</v>
      </c>
      <c r="AU644" s="52">
        <v>75015.69</v>
      </c>
      <c r="AV644" s="52">
        <v>788.22</v>
      </c>
      <c r="AW644" s="52">
        <v>17922.060000000001</v>
      </c>
      <c r="AX644" s="52">
        <v>7882.55</v>
      </c>
      <c r="AY644" s="52">
        <v>25587.95</v>
      </c>
      <c r="AZ644" s="52">
        <v>75015.69</v>
      </c>
      <c r="BA644" s="52">
        <v>0</v>
      </c>
      <c r="BB644" s="52">
        <v>0</v>
      </c>
      <c r="BC644" s="52">
        <v>0</v>
      </c>
      <c r="BD644" s="52">
        <v>0</v>
      </c>
      <c r="BE644" s="52">
        <v>0</v>
      </c>
      <c r="BF644" s="52">
        <v>0</v>
      </c>
      <c r="BG644" s="52">
        <v>0</v>
      </c>
      <c r="BH644" s="52">
        <v>0</v>
      </c>
      <c r="BI644" s="52">
        <v>126408.25</v>
      </c>
      <c r="BJ644" s="53">
        <v>238</v>
      </c>
      <c r="BK644" s="54" t="s">
        <v>3123</v>
      </c>
      <c r="BL644" s="61"/>
      <c r="BM644" s="2"/>
    </row>
    <row r="645" spans="1:65" s="1" customFormat="1" ht="15" x14ac:dyDescent="0.25">
      <c r="A645" s="49" t="s">
        <v>127</v>
      </c>
      <c r="B645" s="49" t="s">
        <v>104</v>
      </c>
      <c r="C645" s="49" t="s">
        <v>128</v>
      </c>
      <c r="D645"/>
      <c r="E645"/>
      <c r="F645"/>
      <c r="G645" s="49" t="s">
        <v>129</v>
      </c>
      <c r="H645" s="49" t="s">
        <v>130</v>
      </c>
      <c r="I645" s="49" t="s">
        <v>1015</v>
      </c>
      <c r="J645"/>
      <c r="K645" s="49" t="s">
        <v>70</v>
      </c>
      <c r="L645" s="49" t="s">
        <v>131</v>
      </c>
      <c r="M645"/>
      <c r="N645"/>
      <c r="O645" s="49" t="s">
        <v>1016</v>
      </c>
      <c r="P645"/>
      <c r="Q645" s="49" t="s">
        <v>1017</v>
      </c>
      <c r="R645"/>
      <c r="S645"/>
      <c r="T645" s="49" t="s">
        <v>3292</v>
      </c>
      <c r="U645" s="49" t="s">
        <v>3286</v>
      </c>
      <c r="V645" s="49" t="s">
        <v>3302</v>
      </c>
      <c r="W645" s="50">
        <v>14388</v>
      </c>
      <c r="X645" s="51" t="s">
        <v>3303</v>
      </c>
      <c r="Y645" s="49" t="s">
        <v>3304</v>
      </c>
      <c r="Z645" s="49" t="s">
        <v>3305</v>
      </c>
      <c r="AA645" s="49" t="s">
        <v>105</v>
      </c>
      <c r="AB645" s="49" t="s">
        <v>106</v>
      </c>
      <c r="AC645" s="49" t="s">
        <v>107</v>
      </c>
      <c r="AD645"/>
      <c r="AE645" s="49" t="s">
        <v>3306</v>
      </c>
      <c r="AF645" s="49" t="s">
        <v>2421</v>
      </c>
      <c r="AG645" s="49" t="s">
        <v>135</v>
      </c>
      <c r="AH645" s="49" t="s">
        <v>3307</v>
      </c>
      <c r="AI645" s="49" t="s">
        <v>81</v>
      </c>
      <c r="AJ645" s="49" t="s">
        <v>108</v>
      </c>
      <c r="AK645" s="49" t="s">
        <v>109</v>
      </c>
      <c r="AL645" s="49" t="s">
        <v>110</v>
      </c>
      <c r="AM645"/>
      <c r="AN645" s="49" t="s">
        <v>75</v>
      </c>
      <c r="AO645" s="49" t="s">
        <v>2</v>
      </c>
      <c r="AP645" s="52">
        <v>265.77999999999997</v>
      </c>
      <c r="AQ645" s="52">
        <v>0</v>
      </c>
      <c r="AR645" s="50">
        <v>1</v>
      </c>
      <c r="AS645" s="50">
        <v>0</v>
      </c>
      <c r="AT645" s="52">
        <v>7665.89</v>
      </c>
      <c r="AU645" s="52">
        <v>75015.69</v>
      </c>
      <c r="AV645" s="52">
        <v>193.58</v>
      </c>
      <c r="AW645" s="52">
        <v>17922.060000000001</v>
      </c>
      <c r="AX645" s="52">
        <v>7882.55</v>
      </c>
      <c r="AY645" s="52">
        <v>25587.95</v>
      </c>
      <c r="AZ645" s="52">
        <v>75015.69</v>
      </c>
      <c r="BA645" s="52">
        <v>0</v>
      </c>
      <c r="BB645" s="52">
        <v>0</v>
      </c>
      <c r="BC645" s="52">
        <v>0</v>
      </c>
      <c r="BD645" s="52">
        <v>0</v>
      </c>
      <c r="BE645" s="52">
        <v>0</v>
      </c>
      <c r="BF645" s="52">
        <v>0</v>
      </c>
      <c r="BG645" s="52">
        <v>0</v>
      </c>
      <c r="BH645" s="52">
        <v>0</v>
      </c>
      <c r="BI645" s="52">
        <v>126408.25</v>
      </c>
      <c r="BJ645" s="53">
        <v>238</v>
      </c>
      <c r="BK645" s="54" t="s">
        <v>3123</v>
      </c>
      <c r="BL645" s="61"/>
      <c r="BM645" s="2"/>
    </row>
    <row r="646" spans="1:65" s="1" customFormat="1" ht="15" x14ac:dyDescent="0.25">
      <c r="A646" s="49" t="s">
        <v>127</v>
      </c>
      <c r="B646" s="49" t="s">
        <v>104</v>
      </c>
      <c r="C646" s="49" t="s">
        <v>128</v>
      </c>
      <c r="D646"/>
      <c r="E646"/>
      <c r="F646"/>
      <c r="G646" s="49" t="s">
        <v>129</v>
      </c>
      <c r="H646" s="49" t="s">
        <v>130</v>
      </c>
      <c r="I646" s="49" t="s">
        <v>1015</v>
      </c>
      <c r="J646"/>
      <c r="K646" s="49" t="s">
        <v>70</v>
      </c>
      <c r="L646" s="49" t="s">
        <v>131</v>
      </c>
      <c r="M646"/>
      <c r="N646"/>
      <c r="O646" s="49" t="s">
        <v>1016</v>
      </c>
      <c r="P646"/>
      <c r="Q646" s="49" t="s">
        <v>1017</v>
      </c>
      <c r="R646"/>
      <c r="S646"/>
      <c r="T646" s="49" t="s">
        <v>3308</v>
      </c>
      <c r="U646" s="49" t="s">
        <v>3292</v>
      </c>
      <c r="V646" s="49" t="s">
        <v>3309</v>
      </c>
      <c r="W646" s="50">
        <v>31400</v>
      </c>
      <c r="X646" s="51" t="s">
        <v>3310</v>
      </c>
      <c r="Y646" s="49" t="s">
        <v>2434</v>
      </c>
      <c r="Z646" s="49" t="s">
        <v>2435</v>
      </c>
      <c r="AA646" s="49" t="s">
        <v>1019</v>
      </c>
      <c r="AB646" s="49" t="s">
        <v>152</v>
      </c>
      <c r="AC646" s="49" t="s">
        <v>153</v>
      </c>
      <c r="AD646"/>
      <c r="AE646" s="49" t="s">
        <v>2436</v>
      </c>
      <c r="AF646" s="49" t="s">
        <v>2437</v>
      </c>
      <c r="AG646" s="49" t="s">
        <v>135</v>
      </c>
      <c r="AH646" s="49" t="s">
        <v>2438</v>
      </c>
      <c r="AI646" s="49" t="s">
        <v>81</v>
      </c>
      <c r="AJ646" s="49" t="s">
        <v>158</v>
      </c>
      <c r="AK646" s="49" t="s">
        <v>109</v>
      </c>
      <c r="AL646" s="49" t="s">
        <v>110</v>
      </c>
      <c r="AM646"/>
      <c r="AN646" s="49" t="s">
        <v>75</v>
      </c>
      <c r="AO646" s="49" t="s">
        <v>2</v>
      </c>
      <c r="AP646" s="52">
        <v>92.02</v>
      </c>
      <c r="AQ646" s="52">
        <v>0</v>
      </c>
      <c r="AR646" s="50">
        <v>1</v>
      </c>
      <c r="AS646" s="50">
        <v>0</v>
      </c>
      <c r="AT646" s="52">
        <v>7665.89</v>
      </c>
      <c r="AU646" s="52">
        <v>75015.69</v>
      </c>
      <c r="AV646" s="52">
        <v>67.099999999999994</v>
      </c>
      <c r="AW646" s="52">
        <v>17922.060000000001</v>
      </c>
      <c r="AX646" s="52">
        <v>7882.55</v>
      </c>
      <c r="AY646" s="52">
        <v>25587.95</v>
      </c>
      <c r="AZ646" s="52">
        <v>75015.69</v>
      </c>
      <c r="BA646" s="52">
        <v>0</v>
      </c>
      <c r="BB646" s="52">
        <v>0</v>
      </c>
      <c r="BC646" s="52">
        <v>0</v>
      </c>
      <c r="BD646" s="52">
        <v>0</v>
      </c>
      <c r="BE646" s="52">
        <v>0</v>
      </c>
      <c r="BF646" s="52">
        <v>0</v>
      </c>
      <c r="BG646" s="52">
        <v>0</v>
      </c>
      <c r="BH646" s="52">
        <v>0</v>
      </c>
      <c r="BI646" s="52">
        <v>126408.25</v>
      </c>
      <c r="BJ646" s="53">
        <v>238</v>
      </c>
      <c r="BK646" s="54" t="s">
        <v>3123</v>
      </c>
      <c r="BL646" s="61"/>
      <c r="BM646" s="2"/>
    </row>
    <row r="647" spans="1:65" s="1" customFormat="1" ht="15" x14ac:dyDescent="0.25">
      <c r="A647" s="49" t="s">
        <v>127</v>
      </c>
      <c r="B647" s="49" t="s">
        <v>104</v>
      </c>
      <c r="C647" s="49" t="s">
        <v>128</v>
      </c>
      <c r="D647"/>
      <c r="E647"/>
      <c r="F647"/>
      <c r="G647" s="49" t="s">
        <v>129</v>
      </c>
      <c r="H647" s="49" t="s">
        <v>130</v>
      </c>
      <c r="I647" s="49" t="s">
        <v>1015</v>
      </c>
      <c r="J647"/>
      <c r="K647" s="49" t="s">
        <v>70</v>
      </c>
      <c r="L647" s="49" t="s">
        <v>131</v>
      </c>
      <c r="M647"/>
      <c r="N647"/>
      <c r="O647" s="49" t="s">
        <v>1016</v>
      </c>
      <c r="P647"/>
      <c r="Q647" s="49" t="s">
        <v>1017</v>
      </c>
      <c r="R647"/>
      <c r="S647"/>
      <c r="T647" s="49" t="s">
        <v>3308</v>
      </c>
      <c r="U647" s="49" t="s">
        <v>3308</v>
      </c>
      <c r="V647" s="49" t="s">
        <v>3311</v>
      </c>
      <c r="W647" s="50">
        <v>29930</v>
      </c>
      <c r="X647" s="51" t="s">
        <v>3312</v>
      </c>
      <c r="Y647" s="49" t="s">
        <v>807</v>
      </c>
      <c r="Z647" s="49" t="s">
        <v>808</v>
      </c>
      <c r="AA647" s="49" t="s">
        <v>94</v>
      </c>
      <c r="AB647" s="49" t="s">
        <v>809</v>
      </c>
      <c r="AC647" s="49" t="s">
        <v>116</v>
      </c>
      <c r="AD647"/>
      <c r="AE647" s="49" t="s">
        <v>810</v>
      </c>
      <c r="AF647" s="49" t="s">
        <v>811</v>
      </c>
      <c r="AG647"/>
      <c r="AH647" s="49" t="s">
        <v>812</v>
      </c>
      <c r="AI647" s="49" t="s">
        <v>117</v>
      </c>
      <c r="AJ647" s="49" t="s">
        <v>94</v>
      </c>
      <c r="AK647" s="49" t="s">
        <v>813</v>
      </c>
      <c r="AL647" s="49" t="s">
        <v>813</v>
      </c>
      <c r="AM647"/>
      <c r="AN647" s="49" t="s">
        <v>75</v>
      </c>
      <c r="AO647" s="49" t="s">
        <v>3</v>
      </c>
      <c r="AP647" s="52">
        <v>10.220000000000001</v>
      </c>
      <c r="AQ647" s="52">
        <v>0</v>
      </c>
      <c r="AR647" s="50">
        <v>1</v>
      </c>
      <c r="AS647" s="50">
        <v>0</v>
      </c>
      <c r="AT647" s="52">
        <v>7665.89</v>
      </c>
      <c r="AU647" s="52">
        <v>75015.69</v>
      </c>
      <c r="AV647" s="52">
        <v>10.220000000000001</v>
      </c>
      <c r="AW647" s="52">
        <v>17922.060000000001</v>
      </c>
      <c r="AX647" s="52">
        <v>7882.55</v>
      </c>
      <c r="AY647" s="52">
        <v>25587.95</v>
      </c>
      <c r="AZ647" s="52">
        <v>75015.69</v>
      </c>
      <c r="BA647" s="52">
        <v>0</v>
      </c>
      <c r="BB647" s="52">
        <v>0</v>
      </c>
      <c r="BC647" s="52">
        <v>0</v>
      </c>
      <c r="BD647" s="52">
        <v>0</v>
      </c>
      <c r="BE647" s="52">
        <v>0</v>
      </c>
      <c r="BF647" s="52">
        <v>0</v>
      </c>
      <c r="BG647" s="52">
        <v>0</v>
      </c>
      <c r="BH647" s="52">
        <v>0</v>
      </c>
      <c r="BI647" s="52">
        <v>126408.25</v>
      </c>
      <c r="BJ647" s="53">
        <v>238</v>
      </c>
      <c r="BK647" s="54" t="s">
        <v>3123</v>
      </c>
      <c r="BL647" s="61"/>
      <c r="BM647" s="2"/>
    </row>
    <row r="648" spans="1:65" s="1" customFormat="1" ht="15" x14ac:dyDescent="0.25">
      <c r="A648" s="49" t="s">
        <v>127</v>
      </c>
      <c r="B648" s="49" t="s">
        <v>104</v>
      </c>
      <c r="C648" s="49" t="s">
        <v>128</v>
      </c>
      <c r="D648"/>
      <c r="E648"/>
      <c r="F648"/>
      <c r="G648" s="49" t="s">
        <v>129</v>
      </c>
      <c r="H648" s="49" t="s">
        <v>130</v>
      </c>
      <c r="I648" s="49" t="s">
        <v>1015</v>
      </c>
      <c r="J648"/>
      <c r="K648" s="49" t="s">
        <v>70</v>
      </c>
      <c r="L648" s="49" t="s">
        <v>131</v>
      </c>
      <c r="M648"/>
      <c r="N648"/>
      <c r="O648" s="49" t="s">
        <v>1016</v>
      </c>
      <c r="P648"/>
      <c r="Q648" s="49" t="s">
        <v>1017</v>
      </c>
      <c r="R648"/>
      <c r="S648"/>
      <c r="T648" s="49" t="s">
        <v>3313</v>
      </c>
      <c r="U648" s="49" t="s">
        <v>3313</v>
      </c>
      <c r="V648" s="49" t="s">
        <v>3314</v>
      </c>
      <c r="W648" s="50">
        <v>39366</v>
      </c>
      <c r="X648" s="51" t="s">
        <v>3315</v>
      </c>
      <c r="Y648" s="49" t="s">
        <v>807</v>
      </c>
      <c r="Z648" s="49" t="s">
        <v>808</v>
      </c>
      <c r="AA648" s="49" t="s">
        <v>94</v>
      </c>
      <c r="AB648" s="49" t="s">
        <v>809</v>
      </c>
      <c r="AC648" s="49" t="s">
        <v>116</v>
      </c>
      <c r="AD648"/>
      <c r="AE648" s="49" t="s">
        <v>810</v>
      </c>
      <c r="AF648" s="49" t="s">
        <v>811</v>
      </c>
      <c r="AG648"/>
      <c r="AH648" s="49" t="s">
        <v>812</v>
      </c>
      <c r="AI648" s="49" t="s">
        <v>117</v>
      </c>
      <c r="AJ648" s="49" t="s">
        <v>94</v>
      </c>
      <c r="AK648" s="49" t="s">
        <v>813</v>
      </c>
      <c r="AL648" s="49" t="s">
        <v>813</v>
      </c>
      <c r="AM648"/>
      <c r="AN648" s="49" t="s">
        <v>75</v>
      </c>
      <c r="AO648" s="49" t="s">
        <v>3</v>
      </c>
      <c r="AP648" s="52">
        <v>16.739999999999998</v>
      </c>
      <c r="AQ648" s="52">
        <v>0</v>
      </c>
      <c r="AR648" s="50">
        <v>1</v>
      </c>
      <c r="AS648" s="50">
        <v>0</v>
      </c>
      <c r="AT648" s="52">
        <v>7665.89</v>
      </c>
      <c r="AU648" s="52">
        <v>75015.69</v>
      </c>
      <c r="AV648" s="52">
        <v>16.739999999999998</v>
      </c>
      <c r="AW648" s="52">
        <v>17922.060000000001</v>
      </c>
      <c r="AX648" s="52">
        <v>7882.55</v>
      </c>
      <c r="AY648" s="52">
        <v>25587.95</v>
      </c>
      <c r="AZ648" s="52">
        <v>75015.69</v>
      </c>
      <c r="BA648" s="52">
        <v>0</v>
      </c>
      <c r="BB648" s="52">
        <v>0</v>
      </c>
      <c r="BC648" s="52">
        <v>0</v>
      </c>
      <c r="BD648" s="52">
        <v>0</v>
      </c>
      <c r="BE648" s="52">
        <v>0</v>
      </c>
      <c r="BF648" s="52">
        <v>0</v>
      </c>
      <c r="BG648" s="52">
        <v>0</v>
      </c>
      <c r="BH648" s="52">
        <v>0</v>
      </c>
      <c r="BI648" s="52">
        <v>126408.25</v>
      </c>
      <c r="BJ648" s="53">
        <v>238</v>
      </c>
      <c r="BK648" s="54" t="s">
        <v>3123</v>
      </c>
      <c r="BL648" s="61"/>
      <c r="BM648" s="2"/>
    </row>
    <row r="649" spans="1:65" s="1" customFormat="1" ht="15" x14ac:dyDescent="0.25">
      <c r="A649" s="49" t="s">
        <v>127</v>
      </c>
      <c r="B649" s="49" t="s">
        <v>104</v>
      </c>
      <c r="C649" s="49" t="s">
        <v>128</v>
      </c>
      <c r="D649"/>
      <c r="E649"/>
      <c r="F649"/>
      <c r="G649" s="49" t="s">
        <v>129</v>
      </c>
      <c r="H649" s="49" t="s">
        <v>130</v>
      </c>
      <c r="I649" s="49" t="s">
        <v>1015</v>
      </c>
      <c r="J649"/>
      <c r="K649" s="49" t="s">
        <v>70</v>
      </c>
      <c r="L649" s="49" t="s">
        <v>131</v>
      </c>
      <c r="M649"/>
      <c r="N649"/>
      <c r="O649" s="49" t="s">
        <v>1016</v>
      </c>
      <c r="P649"/>
      <c r="Q649" s="49" t="s">
        <v>1018</v>
      </c>
      <c r="R649"/>
      <c r="S649"/>
      <c r="T649" s="49" t="s">
        <v>3313</v>
      </c>
      <c r="U649" s="49" t="s">
        <v>3308</v>
      </c>
      <c r="V649" s="49" t="s">
        <v>3316</v>
      </c>
      <c r="W649" s="50">
        <v>37943</v>
      </c>
      <c r="X649" s="51" t="s">
        <v>3317</v>
      </c>
      <c r="Y649" s="49" t="s">
        <v>3318</v>
      </c>
      <c r="Z649" s="49" t="s">
        <v>3319</v>
      </c>
      <c r="AA649" s="49" t="s">
        <v>769</v>
      </c>
      <c r="AB649" s="49" t="s">
        <v>770</v>
      </c>
      <c r="AC649" s="49" t="s">
        <v>138</v>
      </c>
      <c r="AD649"/>
      <c r="AE649" s="49" t="s">
        <v>3320</v>
      </c>
      <c r="AF649" s="49" t="s">
        <v>114</v>
      </c>
      <c r="AG649" s="49" t="s">
        <v>115</v>
      </c>
      <c r="AH649" s="49" t="s">
        <v>3321</v>
      </c>
      <c r="AI649" s="49" t="s">
        <v>74</v>
      </c>
      <c r="AJ649" s="49" t="s">
        <v>79</v>
      </c>
      <c r="AK649" s="49" t="s">
        <v>109</v>
      </c>
      <c r="AL649" s="49" t="s">
        <v>110</v>
      </c>
      <c r="AM649"/>
      <c r="AN649" s="49" t="s">
        <v>75</v>
      </c>
      <c r="AO649" s="49" t="s">
        <v>3</v>
      </c>
      <c r="AP649" s="52">
        <v>903.29</v>
      </c>
      <c r="AQ649" s="52">
        <v>0</v>
      </c>
      <c r="AR649" s="50">
        <v>1</v>
      </c>
      <c r="AS649" s="50">
        <v>0</v>
      </c>
      <c r="AT649" s="52">
        <v>7665.89</v>
      </c>
      <c r="AU649" s="52">
        <v>75015.69</v>
      </c>
      <c r="AV649" s="52">
        <v>903.29</v>
      </c>
      <c r="AW649" s="52">
        <v>17922.060000000001</v>
      </c>
      <c r="AX649" s="52">
        <v>7882.55</v>
      </c>
      <c r="AY649" s="52">
        <v>25587.95</v>
      </c>
      <c r="AZ649" s="52">
        <v>75015.69</v>
      </c>
      <c r="BA649" s="52">
        <v>0</v>
      </c>
      <c r="BB649" s="52">
        <v>0</v>
      </c>
      <c r="BC649" s="52">
        <v>0</v>
      </c>
      <c r="BD649" s="52">
        <v>0</v>
      </c>
      <c r="BE649" s="52">
        <v>0</v>
      </c>
      <c r="BF649" s="52">
        <v>0</v>
      </c>
      <c r="BG649" s="52">
        <v>0</v>
      </c>
      <c r="BH649" s="52">
        <v>0</v>
      </c>
      <c r="BI649" s="52">
        <v>126408.25</v>
      </c>
      <c r="BJ649" s="53">
        <v>238</v>
      </c>
      <c r="BK649" s="54" t="s">
        <v>3123</v>
      </c>
      <c r="BL649" s="61"/>
      <c r="BM649" s="2"/>
    </row>
    <row r="650" spans="1:65" s="1" customFormat="1" ht="15" x14ac:dyDescent="0.25">
      <c r="A650" s="49" t="s">
        <v>127</v>
      </c>
      <c r="B650" s="49" t="s">
        <v>104</v>
      </c>
      <c r="C650" s="49" t="s">
        <v>128</v>
      </c>
      <c r="D650"/>
      <c r="E650"/>
      <c r="F650"/>
      <c r="G650" s="49" t="s">
        <v>129</v>
      </c>
      <c r="H650" s="49" t="s">
        <v>130</v>
      </c>
      <c r="I650" s="49" t="s">
        <v>1015</v>
      </c>
      <c r="J650"/>
      <c r="K650" s="49" t="s">
        <v>70</v>
      </c>
      <c r="L650" s="49" t="s">
        <v>131</v>
      </c>
      <c r="M650"/>
      <c r="N650"/>
      <c r="O650" s="49" t="s">
        <v>1016</v>
      </c>
      <c r="P650"/>
      <c r="Q650" s="49" t="s">
        <v>1018</v>
      </c>
      <c r="R650"/>
      <c r="S650"/>
      <c r="T650" s="49" t="s">
        <v>3313</v>
      </c>
      <c r="U650" s="49" t="s">
        <v>3308</v>
      </c>
      <c r="V650" s="49" t="s">
        <v>3322</v>
      </c>
      <c r="W650" s="50">
        <v>38505</v>
      </c>
      <c r="X650" s="51" t="s">
        <v>3323</v>
      </c>
      <c r="Y650" s="49" t="s">
        <v>3324</v>
      </c>
      <c r="Z650" s="49" t="s">
        <v>3325</v>
      </c>
      <c r="AA650" s="49" t="s">
        <v>980</v>
      </c>
      <c r="AB650" s="49" t="s">
        <v>3326</v>
      </c>
      <c r="AC650" s="49" t="s">
        <v>194</v>
      </c>
      <c r="AD650"/>
      <c r="AE650" s="49" t="s">
        <v>3327</v>
      </c>
      <c r="AF650" s="49" t="s">
        <v>3328</v>
      </c>
      <c r="AG650" s="49" t="s">
        <v>115</v>
      </c>
      <c r="AH650" s="49" t="s">
        <v>3329</v>
      </c>
      <c r="AI650" s="49" t="s">
        <v>74</v>
      </c>
      <c r="AJ650" s="49" t="s">
        <v>79</v>
      </c>
      <c r="AK650" s="49" t="s">
        <v>3330</v>
      </c>
      <c r="AL650" s="49" t="s">
        <v>3330</v>
      </c>
      <c r="AM650"/>
      <c r="AN650" s="49" t="s">
        <v>75</v>
      </c>
      <c r="AO650" s="49" t="s">
        <v>3</v>
      </c>
      <c r="AP650" s="52">
        <v>285.14</v>
      </c>
      <c r="AQ650" s="52">
        <v>0</v>
      </c>
      <c r="AR650" s="50">
        <v>1</v>
      </c>
      <c r="AS650" s="50">
        <v>0</v>
      </c>
      <c r="AT650" s="52">
        <v>7665.89</v>
      </c>
      <c r="AU650" s="52">
        <v>75015.69</v>
      </c>
      <c r="AV650" s="52">
        <v>285.14</v>
      </c>
      <c r="AW650" s="52">
        <v>17922.060000000001</v>
      </c>
      <c r="AX650" s="52">
        <v>7882.55</v>
      </c>
      <c r="AY650" s="52">
        <v>25587.95</v>
      </c>
      <c r="AZ650" s="52">
        <v>75015.69</v>
      </c>
      <c r="BA650" s="52">
        <v>0</v>
      </c>
      <c r="BB650" s="52">
        <v>0</v>
      </c>
      <c r="BC650" s="52">
        <v>0</v>
      </c>
      <c r="BD650" s="52">
        <v>0</v>
      </c>
      <c r="BE650" s="52">
        <v>0</v>
      </c>
      <c r="BF650" s="52">
        <v>0</v>
      </c>
      <c r="BG650" s="52">
        <v>0</v>
      </c>
      <c r="BH650" s="52">
        <v>0</v>
      </c>
      <c r="BI650" s="52">
        <v>126408.25</v>
      </c>
      <c r="BJ650" s="53">
        <v>238</v>
      </c>
      <c r="BK650" s="54" t="s">
        <v>3123</v>
      </c>
      <c r="BL650" s="61"/>
      <c r="BM650" s="2"/>
    </row>
    <row r="651" spans="1:65" s="1" customFormat="1" ht="15" x14ac:dyDescent="0.25">
      <c r="A651" s="49" t="s">
        <v>127</v>
      </c>
      <c r="B651" s="49" t="s">
        <v>104</v>
      </c>
      <c r="C651" s="49" t="s">
        <v>128</v>
      </c>
      <c r="D651"/>
      <c r="E651"/>
      <c r="F651"/>
      <c r="G651" s="49" t="s">
        <v>129</v>
      </c>
      <c r="H651" s="49" t="s">
        <v>130</v>
      </c>
      <c r="I651" s="49" t="s">
        <v>1015</v>
      </c>
      <c r="J651"/>
      <c r="K651" s="49" t="s">
        <v>70</v>
      </c>
      <c r="L651" s="49" t="s">
        <v>131</v>
      </c>
      <c r="M651"/>
      <c r="N651"/>
      <c r="O651" s="49" t="s">
        <v>1016</v>
      </c>
      <c r="P651"/>
      <c r="Q651" s="49" t="s">
        <v>1018</v>
      </c>
      <c r="R651"/>
      <c r="S651"/>
      <c r="T651" s="49" t="s">
        <v>3313</v>
      </c>
      <c r="U651" s="49" t="s">
        <v>3308</v>
      </c>
      <c r="V651" s="49" t="s">
        <v>3331</v>
      </c>
      <c r="W651" s="50">
        <v>38929</v>
      </c>
      <c r="X651" s="51" t="s">
        <v>3332</v>
      </c>
      <c r="Y651" s="49" t="s">
        <v>1157</v>
      </c>
      <c r="Z651" s="49" t="s">
        <v>1158</v>
      </c>
      <c r="AA651" s="49" t="s">
        <v>94</v>
      </c>
      <c r="AB651" s="49" t="s">
        <v>1021</v>
      </c>
      <c r="AC651" s="49" t="s">
        <v>139</v>
      </c>
      <c r="AD651"/>
      <c r="AE651" s="49" t="s">
        <v>1159</v>
      </c>
      <c r="AF651" s="49" t="s">
        <v>1020</v>
      </c>
      <c r="AG651" s="49" t="s">
        <v>115</v>
      </c>
      <c r="AH651" s="49" t="s">
        <v>1160</v>
      </c>
      <c r="AI651" s="49" t="s">
        <v>74</v>
      </c>
      <c r="AJ651" s="49" t="s">
        <v>79</v>
      </c>
      <c r="AK651" s="49" t="s">
        <v>109</v>
      </c>
      <c r="AL651" s="49" t="s">
        <v>110</v>
      </c>
      <c r="AM651"/>
      <c r="AN651" s="49" t="s">
        <v>75</v>
      </c>
      <c r="AO651" s="49" t="s">
        <v>3</v>
      </c>
      <c r="AP651" s="52">
        <v>2.5</v>
      </c>
      <c r="AQ651" s="52">
        <v>0</v>
      </c>
      <c r="AR651" s="50">
        <v>1</v>
      </c>
      <c r="AS651" s="50">
        <v>0</v>
      </c>
      <c r="AT651" s="52">
        <v>7665.89</v>
      </c>
      <c r="AU651" s="52">
        <v>75015.69</v>
      </c>
      <c r="AV651" s="52">
        <v>2.5</v>
      </c>
      <c r="AW651" s="52">
        <v>17922.060000000001</v>
      </c>
      <c r="AX651" s="52">
        <v>7882.55</v>
      </c>
      <c r="AY651" s="52">
        <v>25587.95</v>
      </c>
      <c r="AZ651" s="52">
        <v>75015.69</v>
      </c>
      <c r="BA651" s="52">
        <v>0</v>
      </c>
      <c r="BB651" s="52">
        <v>0</v>
      </c>
      <c r="BC651" s="52">
        <v>0</v>
      </c>
      <c r="BD651" s="52">
        <v>0</v>
      </c>
      <c r="BE651" s="52">
        <v>0</v>
      </c>
      <c r="BF651" s="52">
        <v>0</v>
      </c>
      <c r="BG651" s="52">
        <v>0</v>
      </c>
      <c r="BH651" s="52">
        <v>0</v>
      </c>
      <c r="BI651" s="52">
        <v>126408.25</v>
      </c>
      <c r="BJ651" s="53">
        <v>238</v>
      </c>
      <c r="BK651" s="54" t="s">
        <v>3123</v>
      </c>
      <c r="BL651" s="61"/>
      <c r="BM651" s="2"/>
    </row>
    <row r="652" spans="1:65" s="1" customFormat="1" ht="15" x14ac:dyDescent="0.25">
      <c r="A652" s="49" t="s">
        <v>127</v>
      </c>
      <c r="B652" s="49" t="s">
        <v>104</v>
      </c>
      <c r="C652" s="49" t="s">
        <v>128</v>
      </c>
      <c r="D652"/>
      <c r="E652"/>
      <c r="F652"/>
      <c r="G652" s="49" t="s">
        <v>129</v>
      </c>
      <c r="H652" s="49" t="s">
        <v>130</v>
      </c>
      <c r="I652" s="49" t="s">
        <v>1015</v>
      </c>
      <c r="J652"/>
      <c r="K652" s="49" t="s">
        <v>70</v>
      </c>
      <c r="L652" s="49" t="s">
        <v>131</v>
      </c>
      <c r="M652"/>
      <c r="N652"/>
      <c r="O652" s="49" t="s">
        <v>1016</v>
      </c>
      <c r="P652"/>
      <c r="Q652" s="49" t="s">
        <v>1018</v>
      </c>
      <c r="R652"/>
      <c r="S652"/>
      <c r="T652" s="49" t="s">
        <v>3333</v>
      </c>
      <c r="U652" s="49" t="s">
        <v>3313</v>
      </c>
      <c r="V652" s="49" t="s">
        <v>3334</v>
      </c>
      <c r="W652" s="50">
        <v>45549</v>
      </c>
      <c r="X652" s="51" t="s">
        <v>3335</v>
      </c>
      <c r="Y652" s="49" t="s">
        <v>837</v>
      </c>
      <c r="Z652" s="49" t="s">
        <v>838</v>
      </c>
      <c r="AA652" s="49" t="s">
        <v>76</v>
      </c>
      <c r="AB652" s="49" t="s">
        <v>77</v>
      </c>
      <c r="AC652" s="49" t="s">
        <v>78</v>
      </c>
      <c r="AD652"/>
      <c r="AE652" s="49" t="s">
        <v>171</v>
      </c>
      <c r="AF652" s="49" t="s">
        <v>96</v>
      </c>
      <c r="AG652" s="49" t="s">
        <v>73</v>
      </c>
      <c r="AH652" s="49" t="s">
        <v>172</v>
      </c>
      <c r="AI652" s="49" t="s">
        <v>74</v>
      </c>
      <c r="AJ652" s="49" t="s">
        <v>79</v>
      </c>
      <c r="AK652" s="49" t="s">
        <v>170</v>
      </c>
      <c r="AL652" s="49" t="s">
        <v>170</v>
      </c>
      <c r="AM652"/>
      <c r="AN652" s="49" t="s">
        <v>75</v>
      </c>
      <c r="AO652" s="49" t="s">
        <v>3</v>
      </c>
      <c r="AP652" s="52">
        <v>159.9</v>
      </c>
      <c r="AQ652" s="52">
        <v>0</v>
      </c>
      <c r="AR652" s="50">
        <v>1</v>
      </c>
      <c r="AS652" s="50">
        <v>0</v>
      </c>
      <c r="AT652" s="52">
        <v>7665.89</v>
      </c>
      <c r="AU652" s="52">
        <v>75015.69</v>
      </c>
      <c r="AV652" s="52">
        <v>159.9</v>
      </c>
      <c r="AW652" s="52">
        <v>17922.060000000001</v>
      </c>
      <c r="AX652" s="52">
        <v>7882.55</v>
      </c>
      <c r="AY652" s="52">
        <v>25587.95</v>
      </c>
      <c r="AZ652" s="52">
        <v>75015.69</v>
      </c>
      <c r="BA652" s="52">
        <v>0</v>
      </c>
      <c r="BB652" s="52">
        <v>0</v>
      </c>
      <c r="BC652" s="52">
        <v>0</v>
      </c>
      <c r="BD652" s="52">
        <v>0</v>
      </c>
      <c r="BE652" s="52">
        <v>0</v>
      </c>
      <c r="BF652" s="52">
        <v>0</v>
      </c>
      <c r="BG652" s="52">
        <v>0</v>
      </c>
      <c r="BH652" s="52">
        <v>0</v>
      </c>
      <c r="BI652" s="52">
        <v>126408.25</v>
      </c>
      <c r="BJ652" s="53">
        <v>238</v>
      </c>
      <c r="BK652" s="54" t="s">
        <v>3123</v>
      </c>
      <c r="BL652" s="61"/>
      <c r="BM652" s="2"/>
    </row>
    <row r="653" spans="1:65" s="1" customFormat="1" ht="15" x14ac:dyDescent="0.25">
      <c r="A653" s="49" t="s">
        <v>127</v>
      </c>
      <c r="B653" s="49" t="s">
        <v>104</v>
      </c>
      <c r="C653" s="49" t="s">
        <v>128</v>
      </c>
      <c r="D653"/>
      <c r="E653"/>
      <c r="F653"/>
      <c r="G653" s="49" t="s">
        <v>129</v>
      </c>
      <c r="H653" s="49" t="s">
        <v>130</v>
      </c>
      <c r="I653" s="49" t="s">
        <v>1015</v>
      </c>
      <c r="J653"/>
      <c r="K653" s="49" t="s">
        <v>70</v>
      </c>
      <c r="L653" s="49" t="s">
        <v>131</v>
      </c>
      <c r="M653"/>
      <c r="N653"/>
      <c r="O653" s="49" t="s">
        <v>1016</v>
      </c>
      <c r="P653"/>
      <c r="Q653" s="49" t="s">
        <v>1017</v>
      </c>
      <c r="R653"/>
      <c r="S653"/>
      <c r="T653" s="49" t="s">
        <v>3333</v>
      </c>
      <c r="U653" s="49" t="s">
        <v>3333</v>
      </c>
      <c r="V653" s="49" t="s">
        <v>3336</v>
      </c>
      <c r="W653" s="50">
        <v>50363</v>
      </c>
      <c r="X653" s="51" t="s">
        <v>3337</v>
      </c>
      <c r="Y653" s="49" t="s">
        <v>3338</v>
      </c>
      <c r="Z653" s="49" t="s">
        <v>3339</v>
      </c>
      <c r="AA653" s="49" t="s">
        <v>160</v>
      </c>
      <c r="AB653" s="49" t="s">
        <v>804</v>
      </c>
      <c r="AC653" s="49" t="s">
        <v>186</v>
      </c>
      <c r="AD653"/>
      <c r="AE653" s="49" t="s">
        <v>3340</v>
      </c>
      <c r="AF653" s="49" t="s">
        <v>2421</v>
      </c>
      <c r="AG653" s="49" t="s">
        <v>135</v>
      </c>
      <c r="AH653" s="49" t="s">
        <v>3307</v>
      </c>
      <c r="AI653" s="49" t="s">
        <v>81</v>
      </c>
      <c r="AJ653" s="49" t="s">
        <v>79</v>
      </c>
      <c r="AK653" s="49" t="s">
        <v>109</v>
      </c>
      <c r="AL653" s="49" t="s">
        <v>110</v>
      </c>
      <c r="AM653"/>
      <c r="AN653" s="49" t="s">
        <v>75</v>
      </c>
      <c r="AO653" s="49" t="s">
        <v>2</v>
      </c>
      <c r="AP653" s="52">
        <v>60.96</v>
      </c>
      <c r="AQ653" s="52">
        <v>0</v>
      </c>
      <c r="AR653" s="50">
        <v>1</v>
      </c>
      <c r="AS653" s="50">
        <v>0</v>
      </c>
      <c r="AT653" s="52">
        <v>7665.89</v>
      </c>
      <c r="AU653" s="52">
        <v>75015.69</v>
      </c>
      <c r="AV653" s="52">
        <v>43.98</v>
      </c>
      <c r="AW653" s="52">
        <v>17922.060000000001</v>
      </c>
      <c r="AX653" s="52">
        <v>7882.55</v>
      </c>
      <c r="AY653" s="52">
        <v>25587.95</v>
      </c>
      <c r="AZ653" s="52">
        <v>75015.69</v>
      </c>
      <c r="BA653" s="52">
        <v>0</v>
      </c>
      <c r="BB653" s="52">
        <v>0</v>
      </c>
      <c r="BC653" s="52">
        <v>0</v>
      </c>
      <c r="BD653" s="52">
        <v>0</v>
      </c>
      <c r="BE653" s="52">
        <v>0</v>
      </c>
      <c r="BF653" s="52">
        <v>0</v>
      </c>
      <c r="BG653" s="52">
        <v>0</v>
      </c>
      <c r="BH653" s="52">
        <v>0</v>
      </c>
      <c r="BI653" s="52">
        <v>126408.25</v>
      </c>
      <c r="BJ653" s="53">
        <v>238</v>
      </c>
      <c r="BK653" s="54" t="s">
        <v>3123</v>
      </c>
      <c r="BL653" s="61"/>
      <c r="BM653" s="2"/>
    </row>
    <row r="654" spans="1:65" s="1" customFormat="1" ht="15" x14ac:dyDescent="0.25">
      <c r="A654" s="49" t="s">
        <v>127</v>
      </c>
      <c r="B654" s="49" t="s">
        <v>104</v>
      </c>
      <c r="C654" s="49" t="s">
        <v>128</v>
      </c>
      <c r="D654"/>
      <c r="E654"/>
      <c r="F654"/>
      <c r="G654" s="49" t="s">
        <v>129</v>
      </c>
      <c r="H654" s="49" t="s">
        <v>130</v>
      </c>
      <c r="I654" s="49" t="s">
        <v>1015</v>
      </c>
      <c r="J654"/>
      <c r="K654" s="49" t="s">
        <v>70</v>
      </c>
      <c r="L654" s="49" t="s">
        <v>131</v>
      </c>
      <c r="M654"/>
      <c r="N654"/>
      <c r="O654" s="49" t="s">
        <v>1016</v>
      </c>
      <c r="P654"/>
      <c r="Q654" s="49" t="s">
        <v>1017</v>
      </c>
      <c r="R654"/>
      <c r="S654"/>
      <c r="T654" s="49" t="s">
        <v>3341</v>
      </c>
      <c r="U654" s="49" t="s">
        <v>3341</v>
      </c>
      <c r="V654" s="49" t="s">
        <v>3342</v>
      </c>
      <c r="W654" s="50">
        <v>43487</v>
      </c>
      <c r="X654" s="51" t="s">
        <v>3343</v>
      </c>
      <c r="Y654" s="49" t="s">
        <v>807</v>
      </c>
      <c r="Z654" s="49" t="s">
        <v>808</v>
      </c>
      <c r="AA654" s="49" t="s">
        <v>94</v>
      </c>
      <c r="AB654" s="49" t="s">
        <v>809</v>
      </c>
      <c r="AC654" s="49" t="s">
        <v>116</v>
      </c>
      <c r="AD654"/>
      <c r="AE654" s="49" t="s">
        <v>810</v>
      </c>
      <c r="AF654" s="49" t="s">
        <v>811</v>
      </c>
      <c r="AG654"/>
      <c r="AH654" s="49" t="s">
        <v>812</v>
      </c>
      <c r="AI654" s="49" t="s">
        <v>117</v>
      </c>
      <c r="AJ654" s="49" t="s">
        <v>94</v>
      </c>
      <c r="AK654" s="49" t="s">
        <v>813</v>
      </c>
      <c r="AL654" s="49" t="s">
        <v>813</v>
      </c>
      <c r="AM654"/>
      <c r="AN654" s="49" t="s">
        <v>75</v>
      </c>
      <c r="AO654" s="49" t="s">
        <v>3</v>
      </c>
      <c r="AP654" s="52">
        <v>9.5299999999999994</v>
      </c>
      <c r="AQ654" s="52">
        <v>0</v>
      </c>
      <c r="AR654" s="50">
        <v>1</v>
      </c>
      <c r="AS654" s="50">
        <v>0</v>
      </c>
      <c r="AT654" s="52">
        <v>7665.89</v>
      </c>
      <c r="AU654" s="52">
        <v>75015.69</v>
      </c>
      <c r="AV654" s="52">
        <v>9.5299999999999994</v>
      </c>
      <c r="AW654" s="52">
        <v>17922.060000000001</v>
      </c>
      <c r="AX654" s="52">
        <v>7882.55</v>
      </c>
      <c r="AY654" s="52">
        <v>25587.95</v>
      </c>
      <c r="AZ654" s="52">
        <v>75015.69</v>
      </c>
      <c r="BA654" s="52">
        <v>0</v>
      </c>
      <c r="BB654" s="52">
        <v>0</v>
      </c>
      <c r="BC654" s="52">
        <v>0</v>
      </c>
      <c r="BD654" s="52">
        <v>0</v>
      </c>
      <c r="BE654" s="52">
        <v>0</v>
      </c>
      <c r="BF654" s="52">
        <v>0</v>
      </c>
      <c r="BG654" s="52">
        <v>0</v>
      </c>
      <c r="BH654" s="52">
        <v>0</v>
      </c>
      <c r="BI654" s="52">
        <v>126408.25</v>
      </c>
      <c r="BJ654" s="53">
        <v>238</v>
      </c>
      <c r="BK654" s="54" t="s">
        <v>3123</v>
      </c>
      <c r="BL654" s="61"/>
      <c r="BM654" s="2"/>
    </row>
    <row r="655" spans="1:65" s="1" customFormat="1" ht="15" x14ac:dyDescent="0.25">
      <c r="A655" s="49" t="s">
        <v>127</v>
      </c>
      <c r="B655" s="49" t="s">
        <v>104</v>
      </c>
      <c r="C655" s="49" t="s">
        <v>128</v>
      </c>
      <c r="D655"/>
      <c r="E655"/>
      <c r="F655"/>
      <c r="G655" s="49" t="s">
        <v>129</v>
      </c>
      <c r="H655" s="49" t="s">
        <v>130</v>
      </c>
      <c r="I655" s="49" t="s">
        <v>1015</v>
      </c>
      <c r="J655"/>
      <c r="K655" s="49" t="s">
        <v>70</v>
      </c>
      <c r="L655" s="49" t="s">
        <v>131</v>
      </c>
      <c r="M655"/>
      <c r="N655"/>
      <c r="O655" s="49" t="s">
        <v>1016</v>
      </c>
      <c r="P655"/>
      <c r="Q655" s="49" t="s">
        <v>1017</v>
      </c>
      <c r="R655"/>
      <c r="S655"/>
      <c r="T655" s="49" t="s">
        <v>3341</v>
      </c>
      <c r="U655" s="49" t="s">
        <v>3341</v>
      </c>
      <c r="V655" s="49" t="s">
        <v>3344</v>
      </c>
      <c r="W655" s="50">
        <v>43658</v>
      </c>
      <c r="X655" s="51" t="s">
        <v>3345</v>
      </c>
      <c r="Y655" s="49" t="s">
        <v>807</v>
      </c>
      <c r="Z655" s="49" t="s">
        <v>808</v>
      </c>
      <c r="AA655" s="49" t="s">
        <v>94</v>
      </c>
      <c r="AB655" s="49" t="s">
        <v>809</v>
      </c>
      <c r="AC655" s="49" t="s">
        <v>116</v>
      </c>
      <c r="AD655"/>
      <c r="AE655" s="49" t="s">
        <v>810</v>
      </c>
      <c r="AF655" s="49" t="s">
        <v>811</v>
      </c>
      <c r="AG655"/>
      <c r="AH655" s="49" t="s">
        <v>812</v>
      </c>
      <c r="AI655" s="49" t="s">
        <v>117</v>
      </c>
      <c r="AJ655" s="49" t="s">
        <v>94</v>
      </c>
      <c r="AK655" s="49" t="s">
        <v>813</v>
      </c>
      <c r="AL655" s="49" t="s">
        <v>813</v>
      </c>
      <c r="AM655"/>
      <c r="AN655" s="49" t="s">
        <v>75</v>
      </c>
      <c r="AO655" s="49" t="s">
        <v>3</v>
      </c>
      <c r="AP655" s="52">
        <v>20.07</v>
      </c>
      <c r="AQ655" s="52">
        <v>0</v>
      </c>
      <c r="AR655" s="50">
        <v>1</v>
      </c>
      <c r="AS655" s="50">
        <v>0</v>
      </c>
      <c r="AT655" s="52">
        <v>7665.89</v>
      </c>
      <c r="AU655" s="52">
        <v>75015.69</v>
      </c>
      <c r="AV655" s="52">
        <v>20.07</v>
      </c>
      <c r="AW655" s="52">
        <v>17922.060000000001</v>
      </c>
      <c r="AX655" s="52">
        <v>7882.55</v>
      </c>
      <c r="AY655" s="52">
        <v>25587.95</v>
      </c>
      <c r="AZ655" s="52">
        <v>75015.69</v>
      </c>
      <c r="BA655" s="52">
        <v>0</v>
      </c>
      <c r="BB655" s="52">
        <v>0</v>
      </c>
      <c r="BC655" s="52">
        <v>0</v>
      </c>
      <c r="BD655" s="52">
        <v>0</v>
      </c>
      <c r="BE655" s="52">
        <v>0</v>
      </c>
      <c r="BF655" s="52">
        <v>0</v>
      </c>
      <c r="BG655" s="52">
        <v>0</v>
      </c>
      <c r="BH655" s="52">
        <v>0</v>
      </c>
      <c r="BI655" s="52">
        <v>126408.25</v>
      </c>
      <c r="BJ655" s="53">
        <v>238</v>
      </c>
      <c r="BK655" s="54" t="s">
        <v>3123</v>
      </c>
      <c r="BL655" s="61"/>
      <c r="BM655" s="2"/>
    </row>
    <row r="656" spans="1:65" s="1" customFormat="1" ht="15" x14ac:dyDescent="0.25">
      <c r="A656" s="49" t="s">
        <v>127</v>
      </c>
      <c r="B656" s="49" t="s">
        <v>104</v>
      </c>
      <c r="C656" s="49" t="s">
        <v>128</v>
      </c>
      <c r="D656"/>
      <c r="E656"/>
      <c r="F656"/>
      <c r="G656" s="49" t="s">
        <v>129</v>
      </c>
      <c r="H656" s="49" t="s">
        <v>130</v>
      </c>
      <c r="I656" s="49" t="s">
        <v>1015</v>
      </c>
      <c r="J656"/>
      <c r="K656" s="49" t="s">
        <v>70</v>
      </c>
      <c r="L656" s="49" t="s">
        <v>131</v>
      </c>
      <c r="M656"/>
      <c r="N656"/>
      <c r="O656" s="49" t="s">
        <v>1016</v>
      </c>
      <c r="P656"/>
      <c r="Q656" s="49" t="s">
        <v>1017</v>
      </c>
      <c r="R656"/>
      <c r="S656"/>
      <c r="T656" s="63">
        <v>43551</v>
      </c>
      <c r="U656" s="63">
        <v>43551</v>
      </c>
      <c r="X656" s="1" t="s">
        <v>3346</v>
      </c>
      <c r="AP656" s="1">
        <v>499</v>
      </c>
    </row>
    <row r="657" spans="1:82" s="1" customFormat="1" ht="15" x14ac:dyDescent="0.25">
      <c r="A657" s="49" t="s">
        <v>127</v>
      </c>
      <c r="B657" s="49" t="s">
        <v>104</v>
      </c>
      <c r="C657" s="49" t="s">
        <v>128</v>
      </c>
      <c r="D657"/>
      <c r="E657"/>
      <c r="F657"/>
      <c r="G657" s="49" t="s">
        <v>129</v>
      </c>
      <c r="H657" s="49" t="s">
        <v>130</v>
      </c>
      <c r="I657" s="49" t="s">
        <v>1015</v>
      </c>
      <c r="J657"/>
      <c r="K657" s="49" t="s">
        <v>70</v>
      </c>
      <c r="L657" s="49" t="s">
        <v>131</v>
      </c>
      <c r="M657"/>
      <c r="N657"/>
      <c r="O657" s="49" t="s">
        <v>1016</v>
      </c>
      <c r="P657"/>
      <c r="Q657" s="49" t="s">
        <v>1017</v>
      </c>
      <c r="R657"/>
      <c r="S657"/>
      <c r="T657" s="49" t="s">
        <v>3347</v>
      </c>
      <c r="U657" s="49" t="s">
        <v>3347</v>
      </c>
      <c r="V657" s="49" t="s">
        <v>3348</v>
      </c>
      <c r="W657" s="50">
        <v>38159</v>
      </c>
      <c r="X657" s="51" t="s">
        <v>3349</v>
      </c>
      <c r="Y657" s="49" t="s">
        <v>807</v>
      </c>
      <c r="Z657" s="49" t="s">
        <v>808</v>
      </c>
      <c r="AA657" s="49" t="s">
        <v>94</v>
      </c>
      <c r="AB657" s="49" t="s">
        <v>809</v>
      </c>
      <c r="AC657" s="49" t="s">
        <v>116</v>
      </c>
      <c r="AD657"/>
      <c r="AE657" s="49" t="s">
        <v>810</v>
      </c>
      <c r="AF657" s="49" t="s">
        <v>811</v>
      </c>
      <c r="AG657"/>
      <c r="AH657" s="49" t="s">
        <v>812</v>
      </c>
      <c r="AI657" s="49" t="s">
        <v>117</v>
      </c>
      <c r="AJ657" s="49" t="s">
        <v>94</v>
      </c>
      <c r="AK657" s="49" t="s">
        <v>813</v>
      </c>
      <c r="AL657" s="49" t="s">
        <v>813</v>
      </c>
      <c r="AM657"/>
      <c r="AN657" s="49" t="s">
        <v>75</v>
      </c>
      <c r="AO657" s="49" t="s">
        <v>3</v>
      </c>
      <c r="AP657" s="52">
        <v>17.16</v>
      </c>
      <c r="AQ657" s="52">
        <v>0</v>
      </c>
      <c r="AR657" s="50">
        <v>1</v>
      </c>
      <c r="AS657" s="50">
        <v>0</v>
      </c>
      <c r="AT657" s="52">
        <v>75015.69</v>
      </c>
      <c r="AU657" s="52">
        <v>11418.38</v>
      </c>
      <c r="AV657" s="52">
        <v>17.16</v>
      </c>
      <c r="AW657" s="52">
        <v>17922.060000000001</v>
      </c>
      <c r="AX657" s="52">
        <v>7882.55</v>
      </c>
      <c r="AY657" s="52">
        <v>25587.95</v>
      </c>
      <c r="AZ657" s="52">
        <v>75015.69</v>
      </c>
      <c r="BA657" s="52">
        <v>86434.07</v>
      </c>
      <c r="BB657" s="52">
        <v>0</v>
      </c>
      <c r="BC657" s="52">
        <v>0</v>
      </c>
      <c r="BD657" s="52">
        <v>0</v>
      </c>
      <c r="BE657" s="52">
        <v>0</v>
      </c>
      <c r="BF657" s="52">
        <v>0</v>
      </c>
      <c r="BG657" s="52">
        <v>0</v>
      </c>
      <c r="BH657" s="52">
        <v>0</v>
      </c>
      <c r="BI657" s="52">
        <v>212842.32</v>
      </c>
      <c r="BJ657" s="53">
        <v>311</v>
      </c>
      <c r="BK657" s="54" t="s">
        <v>3350</v>
      </c>
      <c r="BL657" s="55"/>
      <c r="BM657" s="55"/>
      <c r="BN657" s="55"/>
      <c r="BO657" s="55"/>
      <c r="BP657" s="55"/>
      <c r="BQ657" s="55"/>
      <c r="BR657" s="55"/>
      <c r="BS657" s="55"/>
      <c r="BT657" s="55"/>
      <c r="BU657" s="55"/>
      <c r="BV657" s="55"/>
      <c r="BW657" s="55"/>
      <c r="BX657" s="55"/>
      <c r="BY657" s="55"/>
      <c r="BZ657" s="55"/>
      <c r="CA657" s="55"/>
      <c r="CB657" s="55"/>
      <c r="CC657" s="55"/>
      <c r="CD657" s="55"/>
    </row>
    <row r="658" spans="1:82" s="1" customFormat="1" ht="15" x14ac:dyDescent="0.25">
      <c r="A658" s="49" t="s">
        <v>127</v>
      </c>
      <c r="B658" s="49" t="s">
        <v>104</v>
      </c>
      <c r="C658" s="49" t="s">
        <v>128</v>
      </c>
      <c r="D658"/>
      <c r="E658"/>
      <c r="F658"/>
      <c r="G658" s="49" t="s">
        <v>129</v>
      </c>
      <c r="H658" s="49" t="s">
        <v>130</v>
      </c>
      <c r="I658" s="49" t="s">
        <v>1015</v>
      </c>
      <c r="J658"/>
      <c r="K658" s="49" t="s">
        <v>70</v>
      </c>
      <c r="L658" s="49" t="s">
        <v>131</v>
      </c>
      <c r="M658"/>
      <c r="N658"/>
      <c r="O658" s="49" t="s">
        <v>1016</v>
      </c>
      <c r="P658"/>
      <c r="Q658" s="49" t="s">
        <v>1017</v>
      </c>
      <c r="R658"/>
      <c r="S658"/>
      <c r="T658" s="49" t="s">
        <v>3347</v>
      </c>
      <c r="U658" s="49" t="s">
        <v>3341</v>
      </c>
      <c r="V658" s="49" t="s">
        <v>3351</v>
      </c>
      <c r="W658" s="50">
        <v>35491</v>
      </c>
      <c r="X658" s="51" t="s">
        <v>3352</v>
      </c>
      <c r="Y658" s="49" t="s">
        <v>775</v>
      </c>
      <c r="Z658" s="49" t="s">
        <v>776</v>
      </c>
      <c r="AA658" s="49" t="s">
        <v>76</v>
      </c>
      <c r="AB658" s="49" t="s">
        <v>124</v>
      </c>
      <c r="AC658" s="49" t="s">
        <v>125</v>
      </c>
      <c r="AD658"/>
      <c r="AE658" s="49" t="s">
        <v>777</v>
      </c>
      <c r="AF658" s="49" t="s">
        <v>760</v>
      </c>
      <c r="AG658" s="49" t="s">
        <v>761</v>
      </c>
      <c r="AH658" s="49" t="s">
        <v>778</v>
      </c>
      <c r="AI658" s="49" t="s">
        <v>81</v>
      </c>
      <c r="AJ658" s="49" t="s">
        <v>79</v>
      </c>
      <c r="AK658" s="49" t="s">
        <v>170</v>
      </c>
      <c r="AL658" s="49" t="s">
        <v>170</v>
      </c>
      <c r="AM658"/>
      <c r="AN658" s="49" t="s">
        <v>75</v>
      </c>
      <c r="AO658" s="49" t="s">
        <v>2</v>
      </c>
      <c r="AP658" s="52">
        <v>17.989999999999998</v>
      </c>
      <c r="AQ658" s="52">
        <v>0</v>
      </c>
      <c r="AR658" s="50">
        <v>1</v>
      </c>
      <c r="AS658" s="50">
        <v>0</v>
      </c>
      <c r="AT658" s="52">
        <v>75015.69</v>
      </c>
      <c r="AU658" s="52">
        <v>11418.38</v>
      </c>
      <c r="AV658" s="52">
        <v>12.99</v>
      </c>
      <c r="AW658" s="52">
        <v>17922.060000000001</v>
      </c>
      <c r="AX658" s="52">
        <v>7882.55</v>
      </c>
      <c r="AY658" s="52">
        <v>25587.95</v>
      </c>
      <c r="AZ658" s="52">
        <v>75015.69</v>
      </c>
      <c r="BA658" s="52">
        <v>86434.07</v>
      </c>
      <c r="BB658" s="52">
        <v>0</v>
      </c>
      <c r="BC658" s="52">
        <v>0</v>
      </c>
      <c r="BD658" s="52">
        <v>0</v>
      </c>
      <c r="BE658" s="52">
        <v>0</v>
      </c>
      <c r="BF658" s="52">
        <v>0</v>
      </c>
      <c r="BG658" s="52">
        <v>0</v>
      </c>
      <c r="BH658" s="52">
        <v>0</v>
      </c>
      <c r="BI658" s="52">
        <v>212842.32</v>
      </c>
      <c r="BJ658" s="53">
        <v>311</v>
      </c>
      <c r="BK658" s="54" t="s">
        <v>3350</v>
      </c>
      <c r="BL658" s="55"/>
      <c r="BM658" s="55"/>
      <c r="BN658" s="55"/>
      <c r="BO658" s="55"/>
      <c r="BP658" s="55"/>
      <c r="BQ658" s="55"/>
      <c r="BR658" s="55"/>
      <c r="BS658" s="55"/>
      <c r="BT658" s="55"/>
      <c r="BU658" s="55"/>
      <c r="BV658" s="55"/>
      <c r="BW658" s="55"/>
      <c r="BX658" s="55"/>
      <c r="BY658" s="55"/>
      <c r="BZ658" s="55"/>
      <c r="CA658" s="55"/>
      <c r="CB658" s="55"/>
      <c r="CC658" s="55"/>
      <c r="CD658" s="55"/>
    </row>
    <row r="659" spans="1:82" s="1" customFormat="1" ht="15" x14ac:dyDescent="0.25">
      <c r="A659" s="49" t="s">
        <v>127</v>
      </c>
      <c r="B659" s="49" t="s">
        <v>104</v>
      </c>
      <c r="C659" s="49" t="s">
        <v>128</v>
      </c>
      <c r="D659"/>
      <c r="E659"/>
      <c r="F659"/>
      <c r="G659" s="49" t="s">
        <v>129</v>
      </c>
      <c r="H659" s="49" t="s">
        <v>130</v>
      </c>
      <c r="I659" s="49" t="s">
        <v>1015</v>
      </c>
      <c r="J659"/>
      <c r="K659" s="49" t="s">
        <v>70</v>
      </c>
      <c r="L659" s="49" t="s">
        <v>131</v>
      </c>
      <c r="M659"/>
      <c r="N659"/>
      <c r="O659" s="49" t="s">
        <v>1016</v>
      </c>
      <c r="P659"/>
      <c r="Q659" s="49" t="s">
        <v>1018</v>
      </c>
      <c r="R659"/>
      <c r="S659"/>
      <c r="T659" s="49" t="s">
        <v>3353</v>
      </c>
      <c r="U659" s="49" t="s">
        <v>3347</v>
      </c>
      <c r="V659" s="49" t="s">
        <v>3354</v>
      </c>
      <c r="W659" s="50">
        <v>13838</v>
      </c>
      <c r="X659" s="51" t="s">
        <v>3355</v>
      </c>
      <c r="Y659" s="49" t="s">
        <v>3356</v>
      </c>
      <c r="Z659" s="49" t="s">
        <v>3357</v>
      </c>
      <c r="AA659" s="49" t="s">
        <v>782</v>
      </c>
      <c r="AB659" s="49" t="s">
        <v>834</v>
      </c>
      <c r="AC659" s="49" t="s">
        <v>835</v>
      </c>
      <c r="AD659"/>
      <c r="AE659" s="49" t="s">
        <v>3358</v>
      </c>
      <c r="AF659" s="49" t="s">
        <v>114</v>
      </c>
      <c r="AG659" s="49" t="s">
        <v>115</v>
      </c>
      <c r="AH659" s="49" t="s">
        <v>3359</v>
      </c>
      <c r="AI659" s="49" t="s">
        <v>74</v>
      </c>
      <c r="AJ659" s="49" t="s">
        <v>836</v>
      </c>
      <c r="AK659" s="49" t="s">
        <v>2967</v>
      </c>
      <c r="AL659" s="49" t="s">
        <v>2967</v>
      </c>
      <c r="AM659"/>
      <c r="AN659" s="49" t="s">
        <v>75</v>
      </c>
      <c r="AO659" s="49" t="s">
        <v>3</v>
      </c>
      <c r="AP659" s="52">
        <v>221.96</v>
      </c>
      <c r="AQ659" s="52">
        <v>0</v>
      </c>
      <c r="AR659" s="50">
        <v>1</v>
      </c>
      <c r="AS659" s="50">
        <v>0</v>
      </c>
      <c r="AT659" s="52">
        <v>75015.69</v>
      </c>
      <c r="AU659" s="52">
        <v>11418.38</v>
      </c>
      <c r="AV659" s="52">
        <v>221.96</v>
      </c>
      <c r="AW659" s="52">
        <v>17922.060000000001</v>
      </c>
      <c r="AX659" s="52">
        <v>7882.55</v>
      </c>
      <c r="AY659" s="52">
        <v>25587.95</v>
      </c>
      <c r="AZ659" s="52">
        <v>75015.69</v>
      </c>
      <c r="BA659" s="52">
        <v>86434.07</v>
      </c>
      <c r="BB659" s="52">
        <v>0</v>
      </c>
      <c r="BC659" s="52">
        <v>0</v>
      </c>
      <c r="BD659" s="52">
        <v>0</v>
      </c>
      <c r="BE659" s="52">
        <v>0</v>
      </c>
      <c r="BF659" s="52">
        <v>0</v>
      </c>
      <c r="BG659" s="52">
        <v>0</v>
      </c>
      <c r="BH659" s="52">
        <v>0</v>
      </c>
      <c r="BI659" s="52">
        <v>212842.32</v>
      </c>
      <c r="BJ659" s="53">
        <v>311</v>
      </c>
      <c r="BK659" s="54" t="s">
        <v>3350</v>
      </c>
      <c r="BL659" s="55"/>
      <c r="BM659" s="55"/>
      <c r="BN659" s="55"/>
      <c r="BO659" s="55"/>
      <c r="BP659" s="55"/>
      <c r="BQ659" s="55"/>
      <c r="BR659" s="55"/>
      <c r="BS659" s="55"/>
      <c r="BT659" s="55"/>
      <c r="BU659" s="55"/>
      <c r="BV659" s="55"/>
      <c r="BW659" s="55"/>
      <c r="BX659" s="55"/>
      <c r="BY659" s="55"/>
      <c r="BZ659" s="55"/>
      <c r="CA659" s="55"/>
      <c r="CB659" s="55"/>
      <c r="CC659" s="55"/>
      <c r="CD659" s="55"/>
    </row>
    <row r="660" spans="1:82" s="1" customFormat="1" ht="15" x14ac:dyDescent="0.25">
      <c r="A660" s="49" t="s">
        <v>127</v>
      </c>
      <c r="B660" s="49" t="s">
        <v>104</v>
      </c>
      <c r="C660" s="49" t="s">
        <v>128</v>
      </c>
      <c r="D660"/>
      <c r="E660"/>
      <c r="F660"/>
      <c r="G660" s="49" t="s">
        <v>129</v>
      </c>
      <c r="H660" s="49" t="s">
        <v>130</v>
      </c>
      <c r="I660" s="49" t="s">
        <v>1015</v>
      </c>
      <c r="J660"/>
      <c r="K660" s="49" t="s">
        <v>70</v>
      </c>
      <c r="L660" s="49" t="s">
        <v>131</v>
      </c>
      <c r="M660"/>
      <c r="N660"/>
      <c r="O660" s="49" t="s">
        <v>1016</v>
      </c>
      <c r="P660"/>
      <c r="Q660" s="49" t="s">
        <v>1018</v>
      </c>
      <c r="R660"/>
      <c r="S660"/>
      <c r="T660" s="49" t="s">
        <v>3353</v>
      </c>
      <c r="U660" s="49" t="s">
        <v>3347</v>
      </c>
      <c r="V660" s="49" t="s">
        <v>3360</v>
      </c>
      <c r="W660" s="50">
        <v>15308</v>
      </c>
      <c r="X660" s="51" t="s">
        <v>3361</v>
      </c>
      <c r="Y660" s="49" t="s">
        <v>2963</v>
      </c>
      <c r="Z660" s="49" t="s">
        <v>2964</v>
      </c>
      <c r="AA660" s="49" t="s">
        <v>782</v>
      </c>
      <c r="AB660" s="49" t="s">
        <v>834</v>
      </c>
      <c r="AC660" s="49" t="s">
        <v>835</v>
      </c>
      <c r="AD660"/>
      <c r="AE660" s="49" t="s">
        <v>2965</v>
      </c>
      <c r="AF660" s="49" t="s">
        <v>114</v>
      </c>
      <c r="AG660" s="49" t="s">
        <v>115</v>
      </c>
      <c r="AH660" s="49" t="s">
        <v>2966</v>
      </c>
      <c r="AI660" s="49" t="s">
        <v>74</v>
      </c>
      <c r="AJ660" s="49" t="s">
        <v>836</v>
      </c>
      <c r="AK660" s="49" t="s">
        <v>2967</v>
      </c>
      <c r="AL660" s="49" t="s">
        <v>2967</v>
      </c>
      <c r="AM660"/>
      <c r="AN660" s="49" t="s">
        <v>75</v>
      </c>
      <c r="AO660" s="49" t="s">
        <v>3</v>
      </c>
      <c r="AP660" s="52">
        <v>258</v>
      </c>
      <c r="AQ660" s="52">
        <v>0</v>
      </c>
      <c r="AR660" s="50">
        <v>1</v>
      </c>
      <c r="AS660" s="50">
        <v>0</v>
      </c>
      <c r="AT660" s="52">
        <v>75015.69</v>
      </c>
      <c r="AU660" s="52">
        <v>11418.38</v>
      </c>
      <c r="AV660" s="52">
        <v>258</v>
      </c>
      <c r="AW660" s="52">
        <v>17922.060000000001</v>
      </c>
      <c r="AX660" s="52">
        <v>7882.55</v>
      </c>
      <c r="AY660" s="52">
        <v>25587.95</v>
      </c>
      <c r="AZ660" s="52">
        <v>75015.69</v>
      </c>
      <c r="BA660" s="52">
        <v>86434.07</v>
      </c>
      <c r="BB660" s="52">
        <v>0</v>
      </c>
      <c r="BC660" s="52">
        <v>0</v>
      </c>
      <c r="BD660" s="52">
        <v>0</v>
      </c>
      <c r="BE660" s="52">
        <v>0</v>
      </c>
      <c r="BF660" s="52">
        <v>0</v>
      </c>
      <c r="BG660" s="52">
        <v>0</v>
      </c>
      <c r="BH660" s="52">
        <v>0</v>
      </c>
      <c r="BI660" s="52">
        <v>212842.32</v>
      </c>
      <c r="BJ660" s="53">
        <v>311</v>
      </c>
      <c r="BK660" s="54" t="s">
        <v>3350</v>
      </c>
      <c r="BL660" s="55"/>
      <c r="BM660" s="55"/>
      <c r="BN660" s="55"/>
      <c r="BO660" s="55"/>
      <c r="BP660" s="55"/>
      <c r="BQ660" s="55"/>
      <c r="BR660" s="55"/>
      <c r="BS660" s="55"/>
      <c r="BT660" s="55"/>
      <c r="BU660" s="55"/>
      <c r="BV660" s="55"/>
      <c r="BW660" s="55"/>
      <c r="BX660" s="55"/>
      <c r="BY660" s="55"/>
      <c r="BZ660" s="55"/>
      <c r="CA660" s="55"/>
      <c r="CB660" s="55"/>
      <c r="CC660" s="55"/>
      <c r="CD660" s="55"/>
    </row>
    <row r="661" spans="1:82" s="1" customFormat="1" ht="15" x14ac:dyDescent="0.25">
      <c r="A661" s="49" t="s">
        <v>127</v>
      </c>
      <c r="B661" s="49" t="s">
        <v>104</v>
      </c>
      <c r="C661" s="49" t="s">
        <v>128</v>
      </c>
      <c r="D661"/>
      <c r="E661"/>
      <c r="F661"/>
      <c r="G661" s="49" t="s">
        <v>129</v>
      </c>
      <c r="H661" s="49" t="s">
        <v>130</v>
      </c>
      <c r="I661" s="49" t="s">
        <v>1015</v>
      </c>
      <c r="J661"/>
      <c r="K661" s="49" t="s">
        <v>70</v>
      </c>
      <c r="L661" s="49" t="s">
        <v>131</v>
      </c>
      <c r="M661"/>
      <c r="N661"/>
      <c r="O661" s="49" t="s">
        <v>1016</v>
      </c>
      <c r="P661"/>
      <c r="Q661" s="49" t="s">
        <v>1018</v>
      </c>
      <c r="R661"/>
      <c r="S661"/>
      <c r="T661" s="49" t="s">
        <v>3353</v>
      </c>
      <c r="U661" s="49" t="s">
        <v>3347</v>
      </c>
      <c r="V661" s="49" t="s">
        <v>3331</v>
      </c>
      <c r="W661" s="50">
        <v>14214</v>
      </c>
      <c r="X661" s="51" t="s">
        <v>3362</v>
      </c>
      <c r="Y661" s="49" t="s">
        <v>883</v>
      </c>
      <c r="Z661" s="49" t="s">
        <v>884</v>
      </c>
      <c r="AA661" s="49" t="s">
        <v>782</v>
      </c>
      <c r="AB661" s="49" t="s">
        <v>885</v>
      </c>
      <c r="AC661" s="49" t="s">
        <v>886</v>
      </c>
      <c r="AD661"/>
      <c r="AE661" s="49" t="s">
        <v>887</v>
      </c>
      <c r="AF661" s="49" t="s">
        <v>114</v>
      </c>
      <c r="AG661" s="49" t="s">
        <v>115</v>
      </c>
      <c r="AH661" s="49" t="s">
        <v>888</v>
      </c>
      <c r="AI661" s="49" t="s">
        <v>74</v>
      </c>
      <c r="AJ661" s="49" t="s">
        <v>836</v>
      </c>
      <c r="AK661" s="49" t="s">
        <v>109</v>
      </c>
      <c r="AL661" s="49" t="s">
        <v>110</v>
      </c>
      <c r="AM661"/>
      <c r="AN661" s="49" t="s">
        <v>75</v>
      </c>
      <c r="AO661" s="49" t="s">
        <v>3</v>
      </c>
      <c r="AP661" s="52">
        <v>40</v>
      </c>
      <c r="AQ661" s="52">
        <v>0</v>
      </c>
      <c r="AR661" s="50">
        <v>1</v>
      </c>
      <c r="AS661" s="50">
        <v>0</v>
      </c>
      <c r="AT661" s="52">
        <v>75015.69</v>
      </c>
      <c r="AU661" s="52">
        <v>11418.38</v>
      </c>
      <c r="AV661" s="52">
        <v>40</v>
      </c>
      <c r="AW661" s="52">
        <v>17922.060000000001</v>
      </c>
      <c r="AX661" s="52">
        <v>7882.55</v>
      </c>
      <c r="AY661" s="52">
        <v>25587.95</v>
      </c>
      <c r="AZ661" s="52">
        <v>75015.69</v>
      </c>
      <c r="BA661" s="52">
        <v>86434.07</v>
      </c>
      <c r="BB661" s="52">
        <v>0</v>
      </c>
      <c r="BC661" s="52">
        <v>0</v>
      </c>
      <c r="BD661" s="52">
        <v>0</v>
      </c>
      <c r="BE661" s="52">
        <v>0</v>
      </c>
      <c r="BF661" s="52">
        <v>0</v>
      </c>
      <c r="BG661" s="52">
        <v>0</v>
      </c>
      <c r="BH661" s="52">
        <v>0</v>
      </c>
      <c r="BI661" s="52">
        <v>212842.32</v>
      </c>
      <c r="BJ661" s="53">
        <v>311</v>
      </c>
      <c r="BK661" s="54" t="s">
        <v>3350</v>
      </c>
      <c r="BL661" s="55"/>
      <c r="BM661" s="55"/>
      <c r="BN661" s="55"/>
      <c r="BO661" s="55"/>
      <c r="BP661" s="55"/>
      <c r="BQ661" s="55"/>
      <c r="BR661" s="55"/>
      <c r="BS661" s="55"/>
      <c r="BT661" s="55"/>
      <c r="BU661" s="55"/>
      <c r="BV661" s="55"/>
      <c r="BW661" s="55"/>
      <c r="BX661" s="55"/>
      <c r="BY661" s="55"/>
      <c r="BZ661" s="55"/>
      <c r="CA661" s="55"/>
      <c r="CB661" s="55"/>
      <c r="CC661" s="55"/>
      <c r="CD661" s="55"/>
    </row>
    <row r="662" spans="1:82" s="1" customFormat="1" ht="15" x14ac:dyDescent="0.25">
      <c r="A662" s="49" t="s">
        <v>127</v>
      </c>
      <c r="B662" s="49" t="s">
        <v>104</v>
      </c>
      <c r="C662" s="49" t="s">
        <v>128</v>
      </c>
      <c r="D662"/>
      <c r="E662"/>
      <c r="F662"/>
      <c r="G662" s="49" t="s">
        <v>129</v>
      </c>
      <c r="H662" s="49" t="s">
        <v>130</v>
      </c>
      <c r="I662" s="49" t="s">
        <v>1015</v>
      </c>
      <c r="J662"/>
      <c r="K662" s="49" t="s">
        <v>70</v>
      </c>
      <c r="L662" s="49" t="s">
        <v>131</v>
      </c>
      <c r="M662"/>
      <c r="N662"/>
      <c r="O662" s="49" t="s">
        <v>1016</v>
      </c>
      <c r="P662"/>
      <c r="Q662" s="49" t="s">
        <v>1018</v>
      </c>
      <c r="R662"/>
      <c r="S662"/>
      <c r="T662" s="49" t="s">
        <v>3353</v>
      </c>
      <c r="U662" s="49" t="s">
        <v>3347</v>
      </c>
      <c r="V662" s="49" t="s">
        <v>3331</v>
      </c>
      <c r="W662" s="50">
        <v>14215</v>
      </c>
      <c r="X662" s="51" t="s">
        <v>3362</v>
      </c>
      <c r="Y662" s="49" t="s">
        <v>883</v>
      </c>
      <c r="Z662" s="49" t="s">
        <v>884</v>
      </c>
      <c r="AA662" s="49" t="s">
        <v>782</v>
      </c>
      <c r="AB662" s="49" t="s">
        <v>885</v>
      </c>
      <c r="AC662" s="49" t="s">
        <v>886</v>
      </c>
      <c r="AD662"/>
      <c r="AE662" s="49" t="s">
        <v>887</v>
      </c>
      <c r="AF662" s="49" t="s">
        <v>114</v>
      </c>
      <c r="AG662" s="49" t="s">
        <v>115</v>
      </c>
      <c r="AH662" s="49" t="s">
        <v>888</v>
      </c>
      <c r="AI662" s="49" t="s">
        <v>74</v>
      </c>
      <c r="AJ662" s="49" t="s">
        <v>836</v>
      </c>
      <c r="AK662" s="49" t="s">
        <v>109</v>
      </c>
      <c r="AL662" s="49" t="s">
        <v>110</v>
      </c>
      <c r="AM662"/>
      <c r="AN662" s="49" t="s">
        <v>75</v>
      </c>
      <c r="AO662" s="49" t="s">
        <v>3</v>
      </c>
      <c r="AP662" s="52">
        <v>40</v>
      </c>
      <c r="AQ662" s="52">
        <v>0</v>
      </c>
      <c r="AR662" s="50">
        <v>1</v>
      </c>
      <c r="AS662" s="50">
        <v>0</v>
      </c>
      <c r="AT662" s="52">
        <v>75015.69</v>
      </c>
      <c r="AU662" s="52">
        <v>11418.38</v>
      </c>
      <c r="AV662" s="52">
        <v>40</v>
      </c>
      <c r="AW662" s="52">
        <v>17922.060000000001</v>
      </c>
      <c r="AX662" s="52">
        <v>7882.55</v>
      </c>
      <c r="AY662" s="52">
        <v>25587.95</v>
      </c>
      <c r="AZ662" s="52">
        <v>75015.69</v>
      </c>
      <c r="BA662" s="52">
        <v>86434.07</v>
      </c>
      <c r="BB662" s="52">
        <v>0</v>
      </c>
      <c r="BC662" s="52">
        <v>0</v>
      </c>
      <c r="BD662" s="52">
        <v>0</v>
      </c>
      <c r="BE662" s="52">
        <v>0</v>
      </c>
      <c r="BF662" s="52">
        <v>0</v>
      </c>
      <c r="BG662" s="52">
        <v>0</v>
      </c>
      <c r="BH662" s="52">
        <v>0</v>
      </c>
      <c r="BI662" s="52">
        <v>212842.32</v>
      </c>
      <c r="BJ662" s="53">
        <v>311</v>
      </c>
      <c r="BK662" s="54" t="s">
        <v>3350</v>
      </c>
      <c r="BL662" s="55"/>
      <c r="BM662" s="55"/>
      <c r="BN662" s="55"/>
      <c r="BO662" s="55"/>
      <c r="BP662" s="55"/>
      <c r="BQ662" s="55"/>
      <c r="BR662" s="55"/>
      <c r="BS662" s="55"/>
      <c r="BT662" s="55"/>
      <c r="BU662" s="55"/>
      <c r="BV662" s="55"/>
      <c r="BW662" s="55"/>
      <c r="BX662" s="55"/>
      <c r="BY662" s="55"/>
      <c r="BZ662" s="55"/>
      <c r="CA662" s="55"/>
      <c r="CB662" s="55"/>
      <c r="CC662" s="55"/>
      <c r="CD662" s="55"/>
    </row>
    <row r="663" spans="1:82" s="1" customFormat="1" ht="15" x14ac:dyDescent="0.25">
      <c r="A663" s="49" t="s">
        <v>127</v>
      </c>
      <c r="B663" s="49" t="s">
        <v>104</v>
      </c>
      <c r="C663" s="49" t="s">
        <v>128</v>
      </c>
      <c r="D663"/>
      <c r="E663"/>
      <c r="F663"/>
      <c r="G663" s="49" t="s">
        <v>129</v>
      </c>
      <c r="H663" s="49" t="s">
        <v>130</v>
      </c>
      <c r="I663" s="49" t="s">
        <v>1015</v>
      </c>
      <c r="J663"/>
      <c r="K663" s="49" t="s">
        <v>70</v>
      </c>
      <c r="L663" s="49" t="s">
        <v>131</v>
      </c>
      <c r="M663"/>
      <c r="N663"/>
      <c r="O663" s="49" t="s">
        <v>1016</v>
      </c>
      <c r="P663"/>
      <c r="Q663" s="49" t="s">
        <v>1018</v>
      </c>
      <c r="R663"/>
      <c r="S663"/>
      <c r="T663" s="49" t="s">
        <v>3353</v>
      </c>
      <c r="U663" s="49" t="s">
        <v>3347</v>
      </c>
      <c r="V663" s="49" t="s">
        <v>3363</v>
      </c>
      <c r="W663" s="50">
        <v>14461</v>
      </c>
      <c r="X663" s="51" t="s">
        <v>3364</v>
      </c>
      <c r="Y663" s="49" t="s">
        <v>3365</v>
      </c>
      <c r="Z663" s="49" t="s">
        <v>3366</v>
      </c>
      <c r="AA663" s="49" t="s">
        <v>105</v>
      </c>
      <c r="AB663" s="49" t="s">
        <v>106</v>
      </c>
      <c r="AC663" s="49" t="s">
        <v>107</v>
      </c>
      <c r="AD663"/>
      <c r="AE663" s="49" t="s">
        <v>3367</v>
      </c>
      <c r="AF663" s="49" t="s">
        <v>114</v>
      </c>
      <c r="AG663" s="49" t="s">
        <v>115</v>
      </c>
      <c r="AH663" s="49" t="s">
        <v>3368</v>
      </c>
      <c r="AI663" s="49" t="s">
        <v>74</v>
      </c>
      <c r="AJ663" s="49" t="s">
        <v>108</v>
      </c>
      <c r="AK663" s="49" t="s">
        <v>109</v>
      </c>
      <c r="AL663" s="49" t="s">
        <v>110</v>
      </c>
      <c r="AM663"/>
      <c r="AN663" s="49" t="s">
        <v>75</v>
      </c>
      <c r="AO663" s="49" t="s">
        <v>3</v>
      </c>
      <c r="AP663" s="52">
        <v>198.07</v>
      </c>
      <c r="AQ663" s="52">
        <v>0</v>
      </c>
      <c r="AR663" s="50">
        <v>1</v>
      </c>
      <c r="AS663" s="50">
        <v>0</v>
      </c>
      <c r="AT663" s="52">
        <v>75015.69</v>
      </c>
      <c r="AU663" s="52">
        <v>11418.38</v>
      </c>
      <c r="AV663" s="52">
        <v>198.07</v>
      </c>
      <c r="AW663" s="52">
        <v>17922.060000000001</v>
      </c>
      <c r="AX663" s="52">
        <v>7882.55</v>
      </c>
      <c r="AY663" s="52">
        <v>25587.95</v>
      </c>
      <c r="AZ663" s="52">
        <v>75015.69</v>
      </c>
      <c r="BA663" s="52">
        <v>86434.07</v>
      </c>
      <c r="BB663" s="52">
        <v>0</v>
      </c>
      <c r="BC663" s="52">
        <v>0</v>
      </c>
      <c r="BD663" s="52">
        <v>0</v>
      </c>
      <c r="BE663" s="52">
        <v>0</v>
      </c>
      <c r="BF663" s="52">
        <v>0</v>
      </c>
      <c r="BG663" s="52">
        <v>0</v>
      </c>
      <c r="BH663" s="52">
        <v>0</v>
      </c>
      <c r="BI663" s="52">
        <v>212842.32</v>
      </c>
      <c r="BJ663" s="53">
        <v>311</v>
      </c>
      <c r="BK663" s="54" t="s">
        <v>3350</v>
      </c>
      <c r="BL663" s="55"/>
      <c r="BM663" s="55"/>
      <c r="BN663" s="55"/>
      <c r="BO663" s="55"/>
      <c r="BP663" s="55"/>
      <c r="BQ663" s="55"/>
      <c r="BR663" s="55"/>
      <c r="BS663" s="55"/>
      <c r="BT663" s="55"/>
      <c r="BU663" s="55"/>
      <c r="BV663" s="55"/>
      <c r="BW663" s="55"/>
      <c r="BX663" s="55"/>
      <c r="BY663" s="55"/>
      <c r="BZ663" s="55"/>
      <c r="CA663" s="55"/>
      <c r="CB663" s="55"/>
      <c r="CC663" s="55"/>
      <c r="CD663" s="55"/>
    </row>
    <row r="664" spans="1:82" s="1" customFormat="1" ht="23.25" x14ac:dyDescent="0.25">
      <c r="A664" s="49" t="s">
        <v>127</v>
      </c>
      <c r="B664" s="49" t="s">
        <v>104</v>
      </c>
      <c r="C664" s="49" t="s">
        <v>128</v>
      </c>
      <c r="D664"/>
      <c r="E664"/>
      <c r="F664"/>
      <c r="G664" s="49" t="s">
        <v>129</v>
      </c>
      <c r="H664" s="49" t="s">
        <v>130</v>
      </c>
      <c r="I664" s="49" t="s">
        <v>1015</v>
      </c>
      <c r="J664"/>
      <c r="K664" s="49" t="s">
        <v>70</v>
      </c>
      <c r="L664" s="49" t="s">
        <v>131</v>
      </c>
      <c r="M664"/>
      <c r="N664"/>
      <c r="O664" s="49" t="s">
        <v>1016</v>
      </c>
      <c r="P664"/>
      <c r="Q664" s="49" t="s">
        <v>1018</v>
      </c>
      <c r="R664"/>
      <c r="S664"/>
      <c r="T664" s="49" t="s">
        <v>3123</v>
      </c>
      <c r="U664" s="49" t="s">
        <v>3353</v>
      </c>
      <c r="V664" s="49" t="s">
        <v>3369</v>
      </c>
      <c r="W664" s="50">
        <v>21885</v>
      </c>
      <c r="X664" s="51" t="s">
        <v>3370</v>
      </c>
      <c r="Y664" s="49" t="s">
        <v>3371</v>
      </c>
      <c r="Z664" s="49" t="s">
        <v>3372</v>
      </c>
      <c r="AA664" s="49" t="s">
        <v>3042</v>
      </c>
      <c r="AB664" s="49" t="s">
        <v>3043</v>
      </c>
      <c r="AC664" s="49" t="s">
        <v>3044</v>
      </c>
      <c r="AD664"/>
      <c r="AE664" s="49" t="s">
        <v>3373</v>
      </c>
      <c r="AF664" s="49" t="s">
        <v>114</v>
      </c>
      <c r="AG664" s="49" t="s">
        <v>115</v>
      </c>
      <c r="AH664" s="49" t="s">
        <v>2966</v>
      </c>
      <c r="AI664" s="49" t="s">
        <v>74</v>
      </c>
      <c r="AJ664" s="49" t="s">
        <v>79</v>
      </c>
      <c r="AK664" s="49" t="s">
        <v>109</v>
      </c>
      <c r="AL664" s="49" t="s">
        <v>110</v>
      </c>
      <c r="AM664"/>
      <c r="AN664" s="49" t="s">
        <v>75</v>
      </c>
      <c r="AO664" s="49" t="s">
        <v>3</v>
      </c>
      <c r="AP664" s="52">
        <v>19</v>
      </c>
      <c r="AQ664" s="52">
        <v>0</v>
      </c>
      <c r="AR664" s="50">
        <v>1</v>
      </c>
      <c r="AS664" s="50">
        <v>0</v>
      </c>
      <c r="AT664" s="52">
        <v>75015.69</v>
      </c>
      <c r="AU664" s="52">
        <v>11418.38</v>
      </c>
      <c r="AV664" s="52">
        <v>19</v>
      </c>
      <c r="AW664" s="52">
        <v>17922.060000000001</v>
      </c>
      <c r="AX664" s="52">
        <v>7882.55</v>
      </c>
      <c r="AY664" s="52">
        <v>25587.95</v>
      </c>
      <c r="AZ664" s="52">
        <v>75015.69</v>
      </c>
      <c r="BA664" s="52">
        <v>86434.07</v>
      </c>
      <c r="BB664" s="52">
        <v>0</v>
      </c>
      <c r="BC664" s="52">
        <v>0</v>
      </c>
      <c r="BD664" s="52">
        <v>0</v>
      </c>
      <c r="BE664" s="52">
        <v>0</v>
      </c>
      <c r="BF664" s="52">
        <v>0</v>
      </c>
      <c r="BG664" s="52">
        <v>0</v>
      </c>
      <c r="BH664" s="52">
        <v>0</v>
      </c>
      <c r="BI664" s="52">
        <v>212842.32</v>
      </c>
      <c r="BJ664" s="53">
        <v>311</v>
      </c>
      <c r="BK664" s="54" t="s">
        <v>3350</v>
      </c>
      <c r="BL664" s="55"/>
      <c r="BM664" s="55"/>
      <c r="BN664" s="55"/>
      <c r="BO664" s="55"/>
      <c r="BP664" s="55"/>
      <c r="BQ664" s="55"/>
      <c r="BR664" s="55"/>
      <c r="BS664" s="55"/>
      <c r="BT664" s="55"/>
      <c r="BU664" s="55"/>
      <c r="BV664" s="55"/>
      <c r="BW664" s="55"/>
      <c r="BX664" s="55"/>
      <c r="BY664" s="55"/>
      <c r="BZ664" s="55"/>
      <c r="CA664" s="55"/>
      <c r="CB664" s="55"/>
      <c r="CC664" s="55"/>
      <c r="CD664" s="55"/>
    </row>
    <row r="665" spans="1:82" s="1" customFormat="1" ht="23.25" x14ac:dyDescent="0.25">
      <c r="A665" s="49" t="s">
        <v>127</v>
      </c>
      <c r="B665" s="49" t="s">
        <v>104</v>
      </c>
      <c r="C665" s="49" t="s">
        <v>128</v>
      </c>
      <c r="D665"/>
      <c r="E665"/>
      <c r="F665"/>
      <c r="G665" s="49" t="s">
        <v>129</v>
      </c>
      <c r="H665" s="49" t="s">
        <v>130</v>
      </c>
      <c r="I665" s="49" t="s">
        <v>1015</v>
      </c>
      <c r="J665"/>
      <c r="K665" s="49" t="s">
        <v>70</v>
      </c>
      <c r="L665" s="49" t="s">
        <v>131</v>
      </c>
      <c r="M665"/>
      <c r="N665"/>
      <c r="O665" s="49" t="s">
        <v>1016</v>
      </c>
      <c r="P665"/>
      <c r="Q665" s="49" t="s">
        <v>1018</v>
      </c>
      <c r="R665"/>
      <c r="S665"/>
      <c r="T665" s="49" t="s">
        <v>3123</v>
      </c>
      <c r="U665" s="49" t="s">
        <v>3353</v>
      </c>
      <c r="V665" s="49" t="s">
        <v>112</v>
      </c>
      <c r="W665" s="50">
        <v>20467</v>
      </c>
      <c r="X665" s="51" t="s">
        <v>3374</v>
      </c>
      <c r="Y665" s="49" t="s">
        <v>140</v>
      </c>
      <c r="Z665" s="49" t="s">
        <v>141</v>
      </c>
      <c r="AA665" s="49" t="s">
        <v>142</v>
      </c>
      <c r="AB665" s="49" t="s">
        <v>143</v>
      </c>
      <c r="AC665" s="49" t="s">
        <v>144</v>
      </c>
      <c r="AD665"/>
      <c r="AE665" s="49" t="s">
        <v>1022</v>
      </c>
      <c r="AF665" s="49" t="s">
        <v>114</v>
      </c>
      <c r="AG665" s="49" t="s">
        <v>115</v>
      </c>
      <c r="AH665" s="49" t="s">
        <v>146</v>
      </c>
      <c r="AI665" s="49" t="s">
        <v>74</v>
      </c>
      <c r="AJ665" s="49" t="s">
        <v>147</v>
      </c>
      <c r="AK665" s="49" t="s">
        <v>148</v>
      </c>
      <c r="AL665" s="49" t="s">
        <v>148</v>
      </c>
      <c r="AM665"/>
      <c r="AN665" s="49" t="s">
        <v>75</v>
      </c>
      <c r="AO665" s="49" t="s">
        <v>3</v>
      </c>
      <c r="AP665" s="52">
        <v>0.61</v>
      </c>
      <c r="AQ665" s="52">
        <v>0</v>
      </c>
      <c r="AR665" s="50">
        <v>1</v>
      </c>
      <c r="AS665" s="50">
        <v>0</v>
      </c>
      <c r="AT665" s="52">
        <v>75015.69</v>
      </c>
      <c r="AU665" s="52">
        <v>11418.38</v>
      </c>
      <c r="AV665" s="52">
        <v>0.61</v>
      </c>
      <c r="AW665" s="52">
        <v>17922.060000000001</v>
      </c>
      <c r="AX665" s="52">
        <v>7882.55</v>
      </c>
      <c r="AY665" s="52">
        <v>25587.95</v>
      </c>
      <c r="AZ665" s="52">
        <v>75015.69</v>
      </c>
      <c r="BA665" s="52">
        <v>86434.07</v>
      </c>
      <c r="BB665" s="52">
        <v>0</v>
      </c>
      <c r="BC665" s="52">
        <v>0</v>
      </c>
      <c r="BD665" s="52">
        <v>0</v>
      </c>
      <c r="BE665" s="52">
        <v>0</v>
      </c>
      <c r="BF665" s="52">
        <v>0</v>
      </c>
      <c r="BG665" s="52">
        <v>0</v>
      </c>
      <c r="BH665" s="52">
        <v>0</v>
      </c>
      <c r="BI665" s="52">
        <v>212842.32</v>
      </c>
      <c r="BJ665" s="53">
        <v>311</v>
      </c>
      <c r="BK665" s="54" t="s">
        <v>3350</v>
      </c>
      <c r="BL665" s="55"/>
      <c r="BM665" s="55"/>
      <c r="BN665" s="55"/>
      <c r="BO665" s="55"/>
      <c r="BP665" s="55"/>
      <c r="BQ665" s="55"/>
      <c r="BR665" s="55"/>
      <c r="BS665" s="55"/>
      <c r="BT665" s="55"/>
      <c r="BU665" s="55"/>
      <c r="BV665" s="55"/>
      <c r="BW665" s="55"/>
      <c r="BX665" s="55"/>
      <c r="BY665" s="55"/>
      <c r="BZ665" s="55"/>
      <c r="CA665" s="55"/>
      <c r="CB665" s="55"/>
      <c r="CC665" s="55"/>
      <c r="CD665" s="55"/>
    </row>
    <row r="666" spans="1:82" s="1" customFormat="1" ht="23.25" x14ac:dyDescent="0.25">
      <c r="A666" s="49" t="s">
        <v>127</v>
      </c>
      <c r="B666" s="49" t="s">
        <v>104</v>
      </c>
      <c r="C666" s="49" t="s">
        <v>128</v>
      </c>
      <c r="D666"/>
      <c r="E666"/>
      <c r="F666"/>
      <c r="G666" s="49" t="s">
        <v>129</v>
      </c>
      <c r="H666" s="49" t="s">
        <v>130</v>
      </c>
      <c r="I666" s="49" t="s">
        <v>1015</v>
      </c>
      <c r="J666"/>
      <c r="K666" s="49" t="s">
        <v>70</v>
      </c>
      <c r="L666" s="49" t="s">
        <v>131</v>
      </c>
      <c r="M666"/>
      <c r="N666"/>
      <c r="O666" s="49" t="s">
        <v>1016</v>
      </c>
      <c r="P666"/>
      <c r="Q666" s="49" t="s">
        <v>1018</v>
      </c>
      <c r="R666"/>
      <c r="S666"/>
      <c r="T666" s="49" t="s">
        <v>3123</v>
      </c>
      <c r="U666" s="49" t="s">
        <v>3353</v>
      </c>
      <c r="V666" s="49" t="s">
        <v>112</v>
      </c>
      <c r="W666" s="50">
        <v>20469</v>
      </c>
      <c r="X666" s="51" t="s">
        <v>3374</v>
      </c>
      <c r="Y666" s="49" t="s">
        <v>140</v>
      </c>
      <c r="Z666" s="49" t="s">
        <v>141</v>
      </c>
      <c r="AA666" s="49" t="s">
        <v>142</v>
      </c>
      <c r="AB666" s="49" t="s">
        <v>143</v>
      </c>
      <c r="AC666" s="49" t="s">
        <v>144</v>
      </c>
      <c r="AD666"/>
      <c r="AE666" s="49" t="s">
        <v>1022</v>
      </c>
      <c r="AF666" s="49" t="s">
        <v>114</v>
      </c>
      <c r="AG666" s="49" t="s">
        <v>115</v>
      </c>
      <c r="AH666" s="49" t="s">
        <v>146</v>
      </c>
      <c r="AI666" s="49" t="s">
        <v>74</v>
      </c>
      <c r="AJ666" s="49" t="s">
        <v>147</v>
      </c>
      <c r="AK666" s="49" t="s">
        <v>148</v>
      </c>
      <c r="AL666" s="49" t="s">
        <v>148</v>
      </c>
      <c r="AM666"/>
      <c r="AN666" s="49" t="s">
        <v>75</v>
      </c>
      <c r="AO666" s="49" t="s">
        <v>3</v>
      </c>
      <c r="AP666" s="52">
        <v>4.9400000000000004</v>
      </c>
      <c r="AQ666" s="52">
        <v>0</v>
      </c>
      <c r="AR666" s="50">
        <v>1</v>
      </c>
      <c r="AS666" s="50">
        <v>0</v>
      </c>
      <c r="AT666" s="52">
        <v>75015.69</v>
      </c>
      <c r="AU666" s="52">
        <v>11418.38</v>
      </c>
      <c r="AV666" s="52">
        <v>4.9400000000000004</v>
      </c>
      <c r="AW666" s="52">
        <v>17922.060000000001</v>
      </c>
      <c r="AX666" s="52">
        <v>7882.55</v>
      </c>
      <c r="AY666" s="52">
        <v>25587.95</v>
      </c>
      <c r="AZ666" s="52">
        <v>75015.69</v>
      </c>
      <c r="BA666" s="52">
        <v>86434.07</v>
      </c>
      <c r="BB666" s="52">
        <v>0</v>
      </c>
      <c r="BC666" s="52">
        <v>0</v>
      </c>
      <c r="BD666" s="52">
        <v>0</v>
      </c>
      <c r="BE666" s="52">
        <v>0</v>
      </c>
      <c r="BF666" s="52">
        <v>0</v>
      </c>
      <c r="BG666" s="52">
        <v>0</v>
      </c>
      <c r="BH666" s="52">
        <v>0</v>
      </c>
      <c r="BI666" s="52">
        <v>212842.32</v>
      </c>
      <c r="BJ666" s="53">
        <v>311</v>
      </c>
      <c r="BK666" s="54" t="s">
        <v>3350</v>
      </c>
      <c r="BL666" s="55"/>
      <c r="BM666" s="55"/>
      <c r="BN666" s="55"/>
      <c r="BO666" s="55"/>
      <c r="BP666" s="55"/>
      <c r="BQ666" s="55"/>
      <c r="BR666" s="55"/>
      <c r="BS666" s="55"/>
      <c r="BT666" s="55"/>
      <c r="BU666" s="55"/>
      <c r="BV666" s="55"/>
      <c r="BW666" s="55"/>
      <c r="BX666" s="55"/>
      <c r="BY666" s="55"/>
      <c r="BZ666" s="55"/>
      <c r="CA666" s="55"/>
      <c r="CB666" s="55"/>
      <c r="CC666" s="55"/>
      <c r="CD666" s="55"/>
    </row>
    <row r="667" spans="1:82" s="1" customFormat="1" ht="23.25" x14ac:dyDescent="0.25">
      <c r="A667" s="49" t="s">
        <v>127</v>
      </c>
      <c r="B667" s="49" t="s">
        <v>104</v>
      </c>
      <c r="C667" s="49" t="s">
        <v>128</v>
      </c>
      <c r="D667"/>
      <c r="E667"/>
      <c r="F667"/>
      <c r="G667" s="49" t="s">
        <v>129</v>
      </c>
      <c r="H667" s="49" t="s">
        <v>130</v>
      </c>
      <c r="I667" s="49" t="s">
        <v>1015</v>
      </c>
      <c r="J667"/>
      <c r="K667" s="49" t="s">
        <v>70</v>
      </c>
      <c r="L667" s="49" t="s">
        <v>131</v>
      </c>
      <c r="M667"/>
      <c r="N667"/>
      <c r="O667" s="49" t="s">
        <v>1016</v>
      </c>
      <c r="P667"/>
      <c r="Q667" s="49" t="s">
        <v>1018</v>
      </c>
      <c r="R667"/>
      <c r="S667"/>
      <c r="T667" s="49" t="s">
        <v>3123</v>
      </c>
      <c r="U667" s="49" t="s">
        <v>3353</v>
      </c>
      <c r="V667" s="49" t="s">
        <v>112</v>
      </c>
      <c r="W667" s="50">
        <v>20473</v>
      </c>
      <c r="X667" s="51" t="s">
        <v>3374</v>
      </c>
      <c r="Y667" s="49" t="s">
        <v>140</v>
      </c>
      <c r="Z667" s="49" t="s">
        <v>141</v>
      </c>
      <c r="AA667" s="49" t="s">
        <v>142</v>
      </c>
      <c r="AB667" s="49" t="s">
        <v>143</v>
      </c>
      <c r="AC667" s="49" t="s">
        <v>144</v>
      </c>
      <c r="AD667"/>
      <c r="AE667" s="49" t="s">
        <v>1022</v>
      </c>
      <c r="AF667" s="49" t="s">
        <v>114</v>
      </c>
      <c r="AG667" s="49" t="s">
        <v>115</v>
      </c>
      <c r="AH667" s="49" t="s">
        <v>146</v>
      </c>
      <c r="AI667" s="49" t="s">
        <v>74</v>
      </c>
      <c r="AJ667" s="49" t="s">
        <v>147</v>
      </c>
      <c r="AK667" s="49" t="s">
        <v>148</v>
      </c>
      <c r="AL667" s="49" t="s">
        <v>148</v>
      </c>
      <c r="AM667"/>
      <c r="AN667" s="49" t="s">
        <v>75</v>
      </c>
      <c r="AO667" s="49" t="s">
        <v>3</v>
      </c>
      <c r="AP667" s="52">
        <v>1.1499999999999999</v>
      </c>
      <c r="AQ667" s="52">
        <v>0</v>
      </c>
      <c r="AR667" s="50">
        <v>1</v>
      </c>
      <c r="AS667" s="50">
        <v>0</v>
      </c>
      <c r="AT667" s="52">
        <v>75015.69</v>
      </c>
      <c r="AU667" s="52">
        <v>11418.38</v>
      </c>
      <c r="AV667" s="52">
        <v>1.1499999999999999</v>
      </c>
      <c r="AW667" s="52">
        <v>17922.060000000001</v>
      </c>
      <c r="AX667" s="52">
        <v>7882.55</v>
      </c>
      <c r="AY667" s="52">
        <v>25587.95</v>
      </c>
      <c r="AZ667" s="52">
        <v>75015.69</v>
      </c>
      <c r="BA667" s="52">
        <v>86434.07</v>
      </c>
      <c r="BB667" s="52">
        <v>0</v>
      </c>
      <c r="BC667" s="52">
        <v>0</v>
      </c>
      <c r="BD667" s="52">
        <v>0</v>
      </c>
      <c r="BE667" s="52">
        <v>0</v>
      </c>
      <c r="BF667" s="52">
        <v>0</v>
      </c>
      <c r="BG667" s="52">
        <v>0</v>
      </c>
      <c r="BH667" s="52">
        <v>0</v>
      </c>
      <c r="BI667" s="52">
        <v>212842.32</v>
      </c>
      <c r="BJ667" s="53">
        <v>311</v>
      </c>
      <c r="BK667" s="54" t="s">
        <v>3350</v>
      </c>
      <c r="BL667" s="55"/>
      <c r="BM667" s="55"/>
      <c r="BN667" s="55"/>
      <c r="BO667" s="55"/>
      <c r="BP667" s="55"/>
      <c r="BQ667" s="55"/>
      <c r="BR667" s="55"/>
      <c r="BS667" s="55"/>
      <c r="BT667" s="55"/>
      <c r="BU667" s="55"/>
      <c r="BV667" s="55"/>
      <c r="BW667" s="55"/>
      <c r="BX667" s="55"/>
      <c r="BY667" s="55"/>
      <c r="BZ667" s="55"/>
      <c r="CA667" s="55"/>
      <c r="CB667" s="55"/>
      <c r="CC667" s="55"/>
      <c r="CD667" s="55"/>
    </row>
    <row r="668" spans="1:82" s="1" customFormat="1" ht="15" x14ac:dyDescent="0.25">
      <c r="A668" s="49" t="s">
        <v>127</v>
      </c>
      <c r="B668" s="49" t="s">
        <v>104</v>
      </c>
      <c r="C668" s="49" t="s">
        <v>128</v>
      </c>
      <c r="D668"/>
      <c r="E668"/>
      <c r="F668"/>
      <c r="G668" s="49" t="s">
        <v>129</v>
      </c>
      <c r="H668" s="49" t="s">
        <v>130</v>
      </c>
      <c r="I668" s="49" t="s">
        <v>1015</v>
      </c>
      <c r="J668"/>
      <c r="K668" s="49" t="s">
        <v>70</v>
      </c>
      <c r="L668" s="49" t="s">
        <v>131</v>
      </c>
      <c r="M668"/>
      <c r="N668"/>
      <c r="O668" s="49" t="s">
        <v>1016</v>
      </c>
      <c r="P668"/>
      <c r="Q668" s="49" t="s">
        <v>1017</v>
      </c>
      <c r="R668"/>
      <c r="S668"/>
      <c r="T668" s="49" t="s">
        <v>3375</v>
      </c>
      <c r="U668" s="49" t="s">
        <v>3341</v>
      </c>
      <c r="V668" s="49" t="s">
        <v>3376</v>
      </c>
      <c r="W668" s="50">
        <v>36234</v>
      </c>
      <c r="X668" s="51" t="s">
        <v>3377</v>
      </c>
      <c r="Y668" s="49" t="s">
        <v>3378</v>
      </c>
      <c r="Z668" s="49" t="s">
        <v>3379</v>
      </c>
      <c r="AA668" s="49" t="s">
        <v>94</v>
      </c>
      <c r="AB668" s="49" t="s">
        <v>1030</v>
      </c>
      <c r="AC668" s="49" t="s">
        <v>95</v>
      </c>
      <c r="AD668"/>
      <c r="AE668" s="49" t="s">
        <v>3380</v>
      </c>
      <c r="AF668" s="49" t="s">
        <v>3381</v>
      </c>
      <c r="AG668"/>
      <c r="AH668" s="49" t="s">
        <v>3382</v>
      </c>
      <c r="AI668" s="49" t="s">
        <v>1035</v>
      </c>
      <c r="AJ668" s="49" t="s">
        <v>97</v>
      </c>
      <c r="AK668" s="49" t="s">
        <v>3383</v>
      </c>
      <c r="AL668" s="49" t="s">
        <v>3384</v>
      </c>
      <c r="AM668"/>
      <c r="AN668" s="49" t="s">
        <v>75</v>
      </c>
      <c r="AO668" s="49" t="s">
        <v>3</v>
      </c>
      <c r="AP668" s="52">
        <v>2372.64</v>
      </c>
      <c r="AQ668" s="52">
        <v>0</v>
      </c>
      <c r="AR668" s="50">
        <v>1</v>
      </c>
      <c r="AS668" s="50">
        <v>0</v>
      </c>
      <c r="AT668" s="52">
        <v>75015.69</v>
      </c>
      <c r="AU668" s="52">
        <v>11418.38</v>
      </c>
      <c r="AV668" s="52">
        <v>2372.64</v>
      </c>
      <c r="AW668" s="52">
        <v>17922.060000000001</v>
      </c>
      <c r="AX668" s="52">
        <v>7882.55</v>
      </c>
      <c r="AY668" s="52">
        <v>25587.95</v>
      </c>
      <c r="AZ668" s="52">
        <v>75015.69</v>
      </c>
      <c r="BA668" s="52">
        <v>86434.07</v>
      </c>
      <c r="BB668" s="52">
        <v>0</v>
      </c>
      <c r="BC668" s="52">
        <v>0</v>
      </c>
      <c r="BD668" s="52">
        <v>0</v>
      </c>
      <c r="BE668" s="52">
        <v>0</v>
      </c>
      <c r="BF668" s="52">
        <v>0</v>
      </c>
      <c r="BG668" s="52">
        <v>0</v>
      </c>
      <c r="BH668" s="52">
        <v>0</v>
      </c>
      <c r="BI668" s="52">
        <v>212842.32</v>
      </c>
      <c r="BJ668" s="53">
        <v>311</v>
      </c>
      <c r="BK668" s="54" t="s">
        <v>3350</v>
      </c>
      <c r="BL668" s="55"/>
      <c r="BM668" s="55"/>
      <c r="BN668" s="55"/>
      <c r="BO668" s="55"/>
      <c r="BP668" s="55"/>
      <c r="BQ668" s="55"/>
      <c r="BR668" s="55"/>
      <c r="BS668" s="55"/>
      <c r="BT668" s="55"/>
      <c r="BU668" s="55"/>
      <c r="BV668" s="55"/>
      <c r="BW668" s="55"/>
      <c r="BX668" s="55"/>
      <c r="BY668" s="55"/>
      <c r="BZ668" s="55"/>
      <c r="CA668" s="55"/>
      <c r="CB668" s="55"/>
      <c r="CC668" s="55"/>
      <c r="CD668" s="55"/>
    </row>
    <row r="669" spans="1:82" s="1" customFormat="1" ht="15" x14ac:dyDescent="0.25">
      <c r="A669" s="49" t="s">
        <v>127</v>
      </c>
      <c r="B669" s="49" t="s">
        <v>104</v>
      </c>
      <c r="C669" s="49" t="s">
        <v>128</v>
      </c>
      <c r="D669"/>
      <c r="E669"/>
      <c r="F669"/>
      <c r="G669" s="49" t="s">
        <v>129</v>
      </c>
      <c r="H669" s="49" t="s">
        <v>130</v>
      </c>
      <c r="I669" s="49" t="s">
        <v>1015</v>
      </c>
      <c r="J669"/>
      <c r="K669" s="49" t="s">
        <v>70</v>
      </c>
      <c r="L669" s="49" t="s">
        <v>131</v>
      </c>
      <c r="M669"/>
      <c r="N669"/>
      <c r="O669" s="49" t="s">
        <v>1016</v>
      </c>
      <c r="P669"/>
      <c r="Q669" s="49" t="s">
        <v>1017</v>
      </c>
      <c r="R669"/>
      <c r="S669"/>
      <c r="T669" s="49" t="s">
        <v>3385</v>
      </c>
      <c r="U669" s="49" t="s">
        <v>3385</v>
      </c>
      <c r="V669" s="49" t="s">
        <v>3386</v>
      </c>
      <c r="W669" s="50">
        <v>49364</v>
      </c>
      <c r="X669" s="51" t="s">
        <v>3387</v>
      </c>
      <c r="Y669" s="49" t="s">
        <v>807</v>
      </c>
      <c r="Z669" s="49" t="s">
        <v>808</v>
      </c>
      <c r="AA669" s="49" t="s">
        <v>94</v>
      </c>
      <c r="AB669" s="49" t="s">
        <v>809</v>
      </c>
      <c r="AC669" s="49" t="s">
        <v>116</v>
      </c>
      <c r="AD669"/>
      <c r="AE669" s="49" t="s">
        <v>810</v>
      </c>
      <c r="AF669" s="49" t="s">
        <v>811</v>
      </c>
      <c r="AG669"/>
      <c r="AH669" s="49" t="s">
        <v>812</v>
      </c>
      <c r="AI669" s="49" t="s">
        <v>117</v>
      </c>
      <c r="AJ669" s="49" t="s">
        <v>94</v>
      </c>
      <c r="AK669" s="49" t="s">
        <v>813</v>
      </c>
      <c r="AL669" s="49" t="s">
        <v>813</v>
      </c>
      <c r="AM669"/>
      <c r="AN669" s="49" t="s">
        <v>75</v>
      </c>
      <c r="AO669" s="49" t="s">
        <v>3</v>
      </c>
      <c r="AP669" s="52">
        <v>35.630000000000003</v>
      </c>
      <c r="AQ669" s="52">
        <v>0</v>
      </c>
      <c r="AR669" s="50">
        <v>1</v>
      </c>
      <c r="AS669" s="50">
        <v>0</v>
      </c>
      <c r="AT669" s="52">
        <v>75015.69</v>
      </c>
      <c r="AU669" s="52">
        <v>11418.38</v>
      </c>
      <c r="AV669" s="52">
        <v>35.630000000000003</v>
      </c>
      <c r="AW669" s="52">
        <v>17922.060000000001</v>
      </c>
      <c r="AX669" s="52">
        <v>7882.55</v>
      </c>
      <c r="AY669" s="52">
        <v>25587.95</v>
      </c>
      <c r="AZ669" s="52">
        <v>75015.69</v>
      </c>
      <c r="BA669" s="52">
        <v>86434.07</v>
      </c>
      <c r="BB669" s="52">
        <v>0</v>
      </c>
      <c r="BC669" s="52">
        <v>0</v>
      </c>
      <c r="BD669" s="52">
        <v>0</v>
      </c>
      <c r="BE669" s="52">
        <v>0</v>
      </c>
      <c r="BF669" s="52">
        <v>0</v>
      </c>
      <c r="BG669" s="52">
        <v>0</v>
      </c>
      <c r="BH669" s="52">
        <v>0</v>
      </c>
      <c r="BI669" s="52">
        <v>212842.32</v>
      </c>
      <c r="BJ669" s="53">
        <v>311</v>
      </c>
      <c r="BK669" s="54" t="s">
        <v>3350</v>
      </c>
      <c r="BL669" s="55"/>
      <c r="BM669" s="55"/>
      <c r="BN669" s="55"/>
      <c r="BO669" s="55"/>
      <c r="BP669" s="55"/>
      <c r="BQ669" s="55"/>
      <c r="BR669" s="55"/>
      <c r="BS669" s="55"/>
      <c r="BT669" s="55"/>
      <c r="BU669" s="55"/>
      <c r="BV669" s="55"/>
      <c r="BW669" s="55"/>
      <c r="BX669" s="55"/>
      <c r="BY669" s="55"/>
      <c r="BZ669" s="55"/>
      <c r="CA669" s="55"/>
      <c r="CB669" s="55"/>
      <c r="CC669" s="55"/>
      <c r="CD669" s="55"/>
    </row>
    <row r="670" spans="1:82" s="1" customFormat="1" ht="23.25" x14ac:dyDescent="0.25">
      <c r="A670" s="49" t="s">
        <v>127</v>
      </c>
      <c r="B670" s="49" t="s">
        <v>104</v>
      </c>
      <c r="C670" s="49" t="s">
        <v>128</v>
      </c>
      <c r="D670"/>
      <c r="E670"/>
      <c r="F670"/>
      <c r="G670" s="49" t="s">
        <v>129</v>
      </c>
      <c r="H670" s="49" t="s">
        <v>130</v>
      </c>
      <c r="I670" s="49" t="s">
        <v>1015</v>
      </c>
      <c r="J670"/>
      <c r="K670" s="49" t="s">
        <v>70</v>
      </c>
      <c r="L670" s="49" t="s">
        <v>131</v>
      </c>
      <c r="M670"/>
      <c r="N670"/>
      <c r="O670" s="49" t="s">
        <v>1016</v>
      </c>
      <c r="P670"/>
      <c r="Q670" s="49" t="s">
        <v>1018</v>
      </c>
      <c r="R670"/>
      <c r="S670"/>
      <c r="T670" s="49" t="s">
        <v>3385</v>
      </c>
      <c r="U670" s="49" t="s">
        <v>3123</v>
      </c>
      <c r="V670" s="49" t="s">
        <v>826</v>
      </c>
      <c r="W670" s="50">
        <v>47171</v>
      </c>
      <c r="X670" s="51" t="s">
        <v>3388</v>
      </c>
      <c r="Y670" s="49" t="s">
        <v>827</v>
      </c>
      <c r="Z670" s="49" t="s">
        <v>828</v>
      </c>
      <c r="AA670" s="49" t="s">
        <v>142</v>
      </c>
      <c r="AB670" s="49" t="s">
        <v>143</v>
      </c>
      <c r="AC670" s="49" t="s">
        <v>144</v>
      </c>
      <c r="AD670"/>
      <c r="AE670" s="49" t="s">
        <v>829</v>
      </c>
      <c r="AF670" s="49" t="s">
        <v>779</v>
      </c>
      <c r="AG670" s="49" t="s">
        <v>73</v>
      </c>
      <c r="AH670" s="49" t="s">
        <v>830</v>
      </c>
      <c r="AI670" s="49" t="s">
        <v>74</v>
      </c>
      <c r="AJ670" s="49" t="s">
        <v>147</v>
      </c>
      <c r="AK670" s="49" t="s">
        <v>831</v>
      </c>
      <c r="AL670" s="49" t="s">
        <v>831</v>
      </c>
      <c r="AM670"/>
      <c r="AN670" s="49" t="s">
        <v>75</v>
      </c>
      <c r="AO670" s="49" t="s">
        <v>3</v>
      </c>
      <c r="AP670" s="52">
        <v>20</v>
      </c>
      <c r="AQ670" s="52">
        <v>0</v>
      </c>
      <c r="AR670" s="50">
        <v>1</v>
      </c>
      <c r="AS670" s="50">
        <v>0</v>
      </c>
      <c r="AT670" s="52">
        <v>75015.69</v>
      </c>
      <c r="AU670" s="52">
        <v>11418.38</v>
      </c>
      <c r="AV670" s="52">
        <v>20</v>
      </c>
      <c r="AW670" s="52">
        <v>17922.060000000001</v>
      </c>
      <c r="AX670" s="52">
        <v>7882.55</v>
      </c>
      <c r="AY670" s="52">
        <v>25587.95</v>
      </c>
      <c r="AZ670" s="52">
        <v>75015.69</v>
      </c>
      <c r="BA670" s="52">
        <v>86434.07</v>
      </c>
      <c r="BB670" s="52">
        <v>0</v>
      </c>
      <c r="BC670" s="52">
        <v>0</v>
      </c>
      <c r="BD670" s="52">
        <v>0</v>
      </c>
      <c r="BE670" s="52">
        <v>0</v>
      </c>
      <c r="BF670" s="52">
        <v>0</v>
      </c>
      <c r="BG670" s="52">
        <v>0</v>
      </c>
      <c r="BH670" s="52">
        <v>0</v>
      </c>
      <c r="BI670" s="52">
        <v>212842.32</v>
      </c>
      <c r="BJ670" s="53">
        <v>311</v>
      </c>
      <c r="BK670" s="54" t="s">
        <v>3350</v>
      </c>
      <c r="BL670" s="55"/>
      <c r="BM670" s="55"/>
      <c r="BN670" s="55"/>
      <c r="BO670" s="55"/>
      <c r="BP670" s="55"/>
      <c r="BQ670" s="55"/>
      <c r="BR670" s="55"/>
      <c r="BS670" s="55"/>
      <c r="BT670" s="55"/>
      <c r="BU670" s="55"/>
      <c r="BV670" s="55"/>
      <c r="BW670" s="55"/>
      <c r="BX670" s="55"/>
      <c r="BY670" s="55"/>
      <c r="BZ670" s="55"/>
      <c r="CA670" s="55"/>
      <c r="CB670" s="55"/>
      <c r="CC670" s="55"/>
      <c r="CD670" s="55"/>
    </row>
    <row r="671" spans="1:82" s="1" customFormat="1" ht="15" x14ac:dyDescent="0.25">
      <c r="A671" s="49" t="s">
        <v>127</v>
      </c>
      <c r="B671" s="49" t="s">
        <v>104</v>
      </c>
      <c r="C671" s="49" t="s">
        <v>128</v>
      </c>
      <c r="D671"/>
      <c r="E671"/>
      <c r="F671"/>
      <c r="G671" s="49" t="s">
        <v>129</v>
      </c>
      <c r="H671" s="49" t="s">
        <v>130</v>
      </c>
      <c r="I671" s="49" t="s">
        <v>1015</v>
      </c>
      <c r="J671"/>
      <c r="K671" s="49" t="s">
        <v>70</v>
      </c>
      <c r="L671" s="49" t="s">
        <v>131</v>
      </c>
      <c r="M671"/>
      <c r="N671"/>
      <c r="O671" s="49" t="s">
        <v>1016</v>
      </c>
      <c r="P671"/>
      <c r="Q671" s="49" t="s">
        <v>1018</v>
      </c>
      <c r="R671"/>
      <c r="S671"/>
      <c r="T671" s="49" t="s">
        <v>3389</v>
      </c>
      <c r="U671" s="49" t="s">
        <v>3333</v>
      </c>
      <c r="V671" s="49" t="s">
        <v>3390</v>
      </c>
      <c r="W671" s="50">
        <v>45592</v>
      </c>
      <c r="X671" s="51" t="s">
        <v>3391</v>
      </c>
      <c r="Y671" s="49" t="s">
        <v>837</v>
      </c>
      <c r="Z671" s="49" t="s">
        <v>838</v>
      </c>
      <c r="AA671" s="49" t="s">
        <v>76</v>
      </c>
      <c r="AB671" s="49" t="s">
        <v>77</v>
      </c>
      <c r="AC671" s="49" t="s">
        <v>78</v>
      </c>
      <c r="AD671"/>
      <c r="AE671" s="49" t="s">
        <v>171</v>
      </c>
      <c r="AF671" s="49" t="s">
        <v>96</v>
      </c>
      <c r="AG671" s="49" t="s">
        <v>73</v>
      </c>
      <c r="AH671" s="49" t="s">
        <v>172</v>
      </c>
      <c r="AI671" s="49" t="s">
        <v>74</v>
      </c>
      <c r="AJ671" s="49" t="s">
        <v>79</v>
      </c>
      <c r="AK671" s="49" t="s">
        <v>170</v>
      </c>
      <c r="AL671" s="49" t="s">
        <v>170</v>
      </c>
      <c r="AM671"/>
      <c r="AN671" s="49" t="s">
        <v>75</v>
      </c>
      <c r="AO671" s="49" t="s">
        <v>3</v>
      </c>
      <c r="AP671" s="52">
        <v>26.15</v>
      </c>
      <c r="AQ671" s="52">
        <v>0</v>
      </c>
      <c r="AR671" s="50">
        <v>1</v>
      </c>
      <c r="AS671" s="50">
        <v>0</v>
      </c>
      <c r="AT671" s="52">
        <v>75015.69</v>
      </c>
      <c r="AU671" s="52">
        <v>11418.38</v>
      </c>
      <c r="AV671" s="52">
        <v>26.15</v>
      </c>
      <c r="AW671" s="52">
        <v>17922.060000000001</v>
      </c>
      <c r="AX671" s="52">
        <v>7882.55</v>
      </c>
      <c r="AY671" s="52">
        <v>25587.95</v>
      </c>
      <c r="AZ671" s="52">
        <v>75015.69</v>
      </c>
      <c r="BA671" s="52">
        <v>86434.07</v>
      </c>
      <c r="BB671" s="52">
        <v>0</v>
      </c>
      <c r="BC671" s="52">
        <v>0</v>
      </c>
      <c r="BD671" s="52">
        <v>0</v>
      </c>
      <c r="BE671" s="52">
        <v>0</v>
      </c>
      <c r="BF671" s="52">
        <v>0</v>
      </c>
      <c r="BG671" s="52">
        <v>0</v>
      </c>
      <c r="BH671" s="52">
        <v>0</v>
      </c>
      <c r="BI671" s="52">
        <v>212842.32</v>
      </c>
      <c r="BJ671" s="53">
        <v>311</v>
      </c>
      <c r="BK671" s="54" t="s">
        <v>3350</v>
      </c>
      <c r="BL671" s="55"/>
      <c r="BM671" s="55"/>
      <c r="BN671" s="55"/>
      <c r="BO671" s="55"/>
      <c r="BP671" s="55"/>
      <c r="BQ671" s="55"/>
      <c r="BR671" s="55"/>
      <c r="BS671" s="55"/>
      <c r="BT671" s="55"/>
      <c r="BU671" s="55"/>
      <c r="BV671" s="55"/>
      <c r="BW671" s="55"/>
      <c r="BX671" s="55"/>
      <c r="BY671" s="55"/>
      <c r="BZ671" s="55"/>
      <c r="CA671" s="55"/>
      <c r="CB671" s="55"/>
      <c r="CC671" s="55"/>
      <c r="CD671" s="55"/>
    </row>
    <row r="672" spans="1:82" s="1" customFormat="1" ht="15" x14ac:dyDescent="0.25">
      <c r="A672" s="49" t="s">
        <v>127</v>
      </c>
      <c r="B672" s="49" t="s">
        <v>104</v>
      </c>
      <c r="C672" s="49" t="s">
        <v>128</v>
      </c>
      <c r="D672"/>
      <c r="E672"/>
      <c r="F672"/>
      <c r="G672" s="49" t="s">
        <v>129</v>
      </c>
      <c r="H672" s="49" t="s">
        <v>130</v>
      </c>
      <c r="I672" s="49" t="s">
        <v>1015</v>
      </c>
      <c r="J672"/>
      <c r="K672" s="49" t="s">
        <v>70</v>
      </c>
      <c r="L672" s="49" t="s">
        <v>131</v>
      </c>
      <c r="M672"/>
      <c r="N672"/>
      <c r="O672" s="49" t="s">
        <v>1016</v>
      </c>
      <c r="P672"/>
      <c r="Q672" s="49" t="s">
        <v>1017</v>
      </c>
      <c r="R672"/>
      <c r="S672"/>
      <c r="T672" s="49" t="s">
        <v>3389</v>
      </c>
      <c r="U672" s="49" t="s">
        <v>3385</v>
      </c>
      <c r="V672" s="49" t="s">
        <v>3392</v>
      </c>
      <c r="W672" s="50">
        <v>51921</v>
      </c>
      <c r="X672" s="51" t="s">
        <v>3393</v>
      </c>
      <c r="Y672" s="49" t="s">
        <v>2797</v>
      </c>
      <c r="Z672" s="49" t="s">
        <v>3394</v>
      </c>
      <c r="AA672" s="49" t="s">
        <v>832</v>
      </c>
      <c r="AB672" s="49" t="s">
        <v>833</v>
      </c>
      <c r="AC672" s="49" t="s">
        <v>121</v>
      </c>
      <c r="AD672"/>
      <c r="AE672" s="49" t="s">
        <v>2799</v>
      </c>
      <c r="AF672" s="49" t="s">
        <v>81</v>
      </c>
      <c r="AG672"/>
      <c r="AH672" s="49" t="s">
        <v>2929</v>
      </c>
      <c r="AI672" s="49" t="s">
        <v>81</v>
      </c>
      <c r="AJ672" s="49" t="s">
        <v>79</v>
      </c>
      <c r="AK672" s="49" t="s">
        <v>2800</v>
      </c>
      <c r="AL672" s="49" t="s">
        <v>2800</v>
      </c>
      <c r="AM672"/>
      <c r="AN672" s="49" t="s">
        <v>75</v>
      </c>
      <c r="AO672" s="49" t="s">
        <v>2</v>
      </c>
      <c r="AP672" s="52">
        <v>370.07</v>
      </c>
      <c r="AQ672" s="52">
        <v>0</v>
      </c>
      <c r="AR672" s="50">
        <v>1</v>
      </c>
      <c r="AS672" s="50">
        <v>0</v>
      </c>
      <c r="AT672" s="52">
        <v>75015.69</v>
      </c>
      <c r="AU672" s="52">
        <v>11418.38</v>
      </c>
      <c r="AV672" s="52">
        <v>269</v>
      </c>
      <c r="AW672" s="52">
        <v>17922.060000000001</v>
      </c>
      <c r="AX672" s="52">
        <v>7882.55</v>
      </c>
      <c r="AY672" s="52">
        <v>25587.95</v>
      </c>
      <c r="AZ672" s="52">
        <v>75015.69</v>
      </c>
      <c r="BA672" s="52">
        <v>86434.07</v>
      </c>
      <c r="BB672" s="52">
        <v>0</v>
      </c>
      <c r="BC672" s="52">
        <v>0</v>
      </c>
      <c r="BD672" s="52">
        <v>0</v>
      </c>
      <c r="BE672" s="52">
        <v>0</v>
      </c>
      <c r="BF672" s="52">
        <v>0</v>
      </c>
      <c r="BG672" s="52">
        <v>0</v>
      </c>
      <c r="BH672" s="52">
        <v>0</v>
      </c>
      <c r="BI672" s="52">
        <v>212842.32</v>
      </c>
      <c r="BJ672" s="53">
        <v>311</v>
      </c>
      <c r="BK672" s="54" t="s">
        <v>3350</v>
      </c>
      <c r="BL672" s="55"/>
      <c r="BM672" s="55"/>
      <c r="BN672" s="55"/>
      <c r="BO672" s="55"/>
      <c r="BP672" s="55"/>
      <c r="BQ672" s="55"/>
      <c r="BR672" s="55"/>
      <c r="BS672" s="55"/>
      <c r="BT672" s="55"/>
      <c r="BU672" s="55"/>
      <c r="BV672" s="55"/>
      <c r="BW672" s="55"/>
      <c r="BX672" s="55"/>
      <c r="BY672" s="55"/>
      <c r="BZ672" s="55"/>
      <c r="CA672" s="55"/>
      <c r="CB672" s="55"/>
      <c r="CC672" s="55"/>
      <c r="CD672" s="55"/>
    </row>
    <row r="673" spans="1:82" s="1" customFormat="1" ht="15" x14ac:dyDescent="0.25">
      <c r="A673" s="49" t="s">
        <v>127</v>
      </c>
      <c r="B673" s="49" t="s">
        <v>104</v>
      </c>
      <c r="C673" s="49" t="s">
        <v>128</v>
      </c>
      <c r="D673"/>
      <c r="E673"/>
      <c r="F673"/>
      <c r="G673" s="49" t="s">
        <v>129</v>
      </c>
      <c r="H673" s="49" t="s">
        <v>130</v>
      </c>
      <c r="I673" s="49" t="s">
        <v>1015</v>
      </c>
      <c r="J673"/>
      <c r="K673" s="49" t="s">
        <v>70</v>
      </c>
      <c r="L673" s="49" t="s">
        <v>131</v>
      </c>
      <c r="M673"/>
      <c r="N673"/>
      <c r="O673" s="49" t="s">
        <v>1016</v>
      </c>
      <c r="P673"/>
      <c r="Q673" s="49" t="s">
        <v>1017</v>
      </c>
      <c r="R673"/>
      <c r="S673"/>
      <c r="T673" s="49" t="s">
        <v>3395</v>
      </c>
      <c r="U673" s="49" t="s">
        <v>3395</v>
      </c>
      <c r="V673" s="49" t="s">
        <v>3396</v>
      </c>
      <c r="W673" s="50">
        <v>50437</v>
      </c>
      <c r="X673" s="51" t="s">
        <v>3397</v>
      </c>
      <c r="Y673" s="49" t="s">
        <v>807</v>
      </c>
      <c r="Z673" s="49" t="s">
        <v>808</v>
      </c>
      <c r="AA673" s="49" t="s">
        <v>94</v>
      </c>
      <c r="AB673" s="49" t="s">
        <v>809</v>
      </c>
      <c r="AC673" s="49" t="s">
        <v>116</v>
      </c>
      <c r="AD673"/>
      <c r="AE673" s="49" t="s">
        <v>810</v>
      </c>
      <c r="AF673" s="49" t="s">
        <v>811</v>
      </c>
      <c r="AG673"/>
      <c r="AH673" s="49" t="s">
        <v>812</v>
      </c>
      <c r="AI673" s="49" t="s">
        <v>117</v>
      </c>
      <c r="AJ673" s="49" t="s">
        <v>94</v>
      </c>
      <c r="AK673" s="49" t="s">
        <v>813</v>
      </c>
      <c r="AL673" s="49" t="s">
        <v>813</v>
      </c>
      <c r="AM673"/>
      <c r="AN673" s="49" t="s">
        <v>75</v>
      </c>
      <c r="AO673" s="49" t="s">
        <v>3</v>
      </c>
      <c r="AP673" s="52">
        <v>8.9499999999999993</v>
      </c>
      <c r="AQ673" s="52">
        <v>0</v>
      </c>
      <c r="AR673" s="50">
        <v>1</v>
      </c>
      <c r="AS673" s="50">
        <v>0</v>
      </c>
      <c r="AT673" s="52">
        <v>75015.69</v>
      </c>
      <c r="AU673" s="52">
        <v>11418.38</v>
      </c>
      <c r="AV673" s="52">
        <v>8.9499999999999993</v>
      </c>
      <c r="AW673" s="52">
        <v>17922.060000000001</v>
      </c>
      <c r="AX673" s="52">
        <v>7882.55</v>
      </c>
      <c r="AY673" s="52">
        <v>25587.95</v>
      </c>
      <c r="AZ673" s="52">
        <v>75015.69</v>
      </c>
      <c r="BA673" s="52">
        <v>86434.07</v>
      </c>
      <c r="BB673" s="52">
        <v>0</v>
      </c>
      <c r="BC673" s="52">
        <v>0</v>
      </c>
      <c r="BD673" s="52">
        <v>0</v>
      </c>
      <c r="BE673" s="52">
        <v>0</v>
      </c>
      <c r="BF673" s="52">
        <v>0</v>
      </c>
      <c r="BG673" s="52">
        <v>0</v>
      </c>
      <c r="BH673" s="52">
        <v>0</v>
      </c>
      <c r="BI673" s="52">
        <v>212842.32</v>
      </c>
      <c r="BJ673" s="53">
        <v>311</v>
      </c>
      <c r="BK673" s="54" t="s">
        <v>3350</v>
      </c>
      <c r="BL673" s="55"/>
      <c r="BM673" s="55"/>
      <c r="BN673" s="55"/>
      <c r="BO673" s="55"/>
      <c r="BP673" s="55"/>
      <c r="BQ673" s="55"/>
      <c r="BR673" s="55"/>
      <c r="BS673" s="55"/>
      <c r="BT673" s="55"/>
      <c r="BU673" s="55"/>
      <c r="BV673" s="55"/>
      <c r="BW673" s="55"/>
      <c r="BX673" s="55"/>
      <c r="BY673" s="55"/>
      <c r="BZ673" s="55"/>
      <c r="CA673" s="55"/>
      <c r="CB673" s="55"/>
      <c r="CC673" s="55"/>
      <c r="CD673" s="55"/>
    </row>
    <row r="674" spans="1:82" s="1" customFormat="1" ht="15" x14ac:dyDescent="0.25">
      <c r="A674" s="49" t="s">
        <v>127</v>
      </c>
      <c r="B674" s="49" t="s">
        <v>104</v>
      </c>
      <c r="C674" s="49" t="s">
        <v>128</v>
      </c>
      <c r="D674"/>
      <c r="E674"/>
      <c r="F674"/>
      <c r="G674" s="49" t="s">
        <v>129</v>
      </c>
      <c r="H674" s="49" t="s">
        <v>130</v>
      </c>
      <c r="I674" s="49" t="s">
        <v>1015</v>
      </c>
      <c r="J674"/>
      <c r="K674" s="49" t="s">
        <v>70</v>
      </c>
      <c r="L674" s="49" t="s">
        <v>131</v>
      </c>
      <c r="M674"/>
      <c r="N674"/>
      <c r="O674" s="49" t="s">
        <v>1016</v>
      </c>
      <c r="P674"/>
      <c r="Q674" s="49" t="s">
        <v>1017</v>
      </c>
      <c r="R674"/>
      <c r="S674"/>
      <c r="T674" s="49" t="s">
        <v>3395</v>
      </c>
      <c r="U674" s="49" t="s">
        <v>3395</v>
      </c>
      <c r="V674" s="49" t="s">
        <v>3398</v>
      </c>
      <c r="W674" s="50">
        <v>45136</v>
      </c>
      <c r="X674" s="51" t="s">
        <v>3399</v>
      </c>
      <c r="Y674" s="49" t="s">
        <v>807</v>
      </c>
      <c r="Z674" s="49" t="s">
        <v>808</v>
      </c>
      <c r="AA674" s="49" t="s">
        <v>94</v>
      </c>
      <c r="AB674" s="49" t="s">
        <v>809</v>
      </c>
      <c r="AC674" s="49" t="s">
        <v>116</v>
      </c>
      <c r="AD674"/>
      <c r="AE674" s="49" t="s">
        <v>810</v>
      </c>
      <c r="AF674" s="49" t="s">
        <v>811</v>
      </c>
      <c r="AG674"/>
      <c r="AH674" s="49" t="s">
        <v>812</v>
      </c>
      <c r="AI674" s="49" t="s">
        <v>117</v>
      </c>
      <c r="AJ674" s="49" t="s">
        <v>94</v>
      </c>
      <c r="AK674" s="49" t="s">
        <v>813</v>
      </c>
      <c r="AL674" s="49" t="s">
        <v>813</v>
      </c>
      <c r="AM674"/>
      <c r="AN674" s="49" t="s">
        <v>75</v>
      </c>
      <c r="AO674" s="49" t="s">
        <v>3</v>
      </c>
      <c r="AP674" s="52">
        <v>10.38</v>
      </c>
      <c r="AQ674" s="52">
        <v>0</v>
      </c>
      <c r="AR674" s="50">
        <v>1</v>
      </c>
      <c r="AS674" s="50">
        <v>0</v>
      </c>
      <c r="AT674" s="52">
        <v>75015.69</v>
      </c>
      <c r="AU674" s="52">
        <v>11418.38</v>
      </c>
      <c r="AV674" s="52">
        <v>10.38</v>
      </c>
      <c r="AW674" s="52">
        <v>17922.060000000001</v>
      </c>
      <c r="AX674" s="52">
        <v>7882.55</v>
      </c>
      <c r="AY674" s="52">
        <v>25587.95</v>
      </c>
      <c r="AZ674" s="52">
        <v>75015.69</v>
      </c>
      <c r="BA674" s="52">
        <v>86434.07</v>
      </c>
      <c r="BB674" s="52">
        <v>0</v>
      </c>
      <c r="BC674" s="52">
        <v>0</v>
      </c>
      <c r="BD674" s="52">
        <v>0</v>
      </c>
      <c r="BE674" s="52">
        <v>0</v>
      </c>
      <c r="BF674" s="52">
        <v>0</v>
      </c>
      <c r="BG674" s="52">
        <v>0</v>
      </c>
      <c r="BH674" s="52">
        <v>0</v>
      </c>
      <c r="BI674" s="52">
        <v>212842.32</v>
      </c>
      <c r="BJ674" s="53">
        <v>311</v>
      </c>
      <c r="BK674" s="54" t="s">
        <v>3350</v>
      </c>
      <c r="BL674" s="55"/>
      <c r="BM674" s="55"/>
      <c r="BN674" s="55"/>
      <c r="BO674" s="55"/>
      <c r="BP674" s="55"/>
      <c r="BQ674" s="55"/>
      <c r="BR674" s="55"/>
      <c r="BS674" s="55"/>
      <c r="BT674" s="55"/>
      <c r="BU674" s="55"/>
      <c r="BV674" s="55"/>
      <c r="BW674" s="55"/>
      <c r="BX674" s="55"/>
      <c r="BY674" s="55"/>
      <c r="BZ674" s="55"/>
      <c r="CA674" s="55"/>
      <c r="CB674" s="55"/>
      <c r="CC674" s="55"/>
      <c r="CD674" s="55"/>
    </row>
    <row r="675" spans="1:82" s="1" customFormat="1" ht="15" x14ac:dyDescent="0.25">
      <c r="A675" s="49" t="s">
        <v>127</v>
      </c>
      <c r="B675" s="49" t="s">
        <v>104</v>
      </c>
      <c r="C675" s="49" t="s">
        <v>128</v>
      </c>
      <c r="D675"/>
      <c r="E675"/>
      <c r="F675"/>
      <c r="G675" s="49" t="s">
        <v>129</v>
      </c>
      <c r="H675" s="49" t="s">
        <v>130</v>
      </c>
      <c r="I675" s="49" t="s">
        <v>1015</v>
      </c>
      <c r="J675"/>
      <c r="K675" s="49" t="s">
        <v>70</v>
      </c>
      <c r="L675" s="49" t="s">
        <v>131</v>
      </c>
      <c r="M675"/>
      <c r="N675"/>
      <c r="O675" s="49" t="s">
        <v>1016</v>
      </c>
      <c r="P675"/>
      <c r="Q675" s="49" t="s">
        <v>1017</v>
      </c>
      <c r="R675"/>
      <c r="S675"/>
      <c r="T675" s="49" t="s">
        <v>3395</v>
      </c>
      <c r="U675" s="49" t="s">
        <v>3395</v>
      </c>
      <c r="V675" s="49" t="s">
        <v>3400</v>
      </c>
      <c r="W675" s="50">
        <v>45256</v>
      </c>
      <c r="X675" s="51" t="s">
        <v>3401</v>
      </c>
      <c r="Y675" s="49" t="s">
        <v>807</v>
      </c>
      <c r="Z675" s="49" t="s">
        <v>808</v>
      </c>
      <c r="AA675" s="49" t="s">
        <v>94</v>
      </c>
      <c r="AB675" s="49" t="s">
        <v>809</v>
      </c>
      <c r="AC675" s="49" t="s">
        <v>116</v>
      </c>
      <c r="AD675"/>
      <c r="AE675" s="49" t="s">
        <v>810</v>
      </c>
      <c r="AF675" s="49" t="s">
        <v>811</v>
      </c>
      <c r="AG675"/>
      <c r="AH675" s="49" t="s">
        <v>812</v>
      </c>
      <c r="AI675" s="49" t="s">
        <v>117</v>
      </c>
      <c r="AJ675" s="49" t="s">
        <v>94</v>
      </c>
      <c r="AK675" s="49" t="s">
        <v>813</v>
      </c>
      <c r="AL675" s="49" t="s">
        <v>813</v>
      </c>
      <c r="AM675"/>
      <c r="AN675" s="49" t="s">
        <v>75</v>
      </c>
      <c r="AO675" s="49" t="s">
        <v>3</v>
      </c>
      <c r="AP675" s="52">
        <v>11.57</v>
      </c>
      <c r="AQ675" s="52">
        <v>0</v>
      </c>
      <c r="AR675" s="50">
        <v>1</v>
      </c>
      <c r="AS675" s="50">
        <v>0</v>
      </c>
      <c r="AT675" s="52">
        <v>75015.69</v>
      </c>
      <c r="AU675" s="52">
        <v>11418.38</v>
      </c>
      <c r="AV675" s="52">
        <v>11.57</v>
      </c>
      <c r="AW675" s="52">
        <v>17922.060000000001</v>
      </c>
      <c r="AX675" s="52">
        <v>7882.55</v>
      </c>
      <c r="AY675" s="52">
        <v>25587.95</v>
      </c>
      <c r="AZ675" s="52">
        <v>75015.69</v>
      </c>
      <c r="BA675" s="52">
        <v>86434.07</v>
      </c>
      <c r="BB675" s="52">
        <v>0</v>
      </c>
      <c r="BC675" s="52">
        <v>0</v>
      </c>
      <c r="BD675" s="52">
        <v>0</v>
      </c>
      <c r="BE675" s="52">
        <v>0</v>
      </c>
      <c r="BF675" s="52">
        <v>0</v>
      </c>
      <c r="BG675" s="52">
        <v>0</v>
      </c>
      <c r="BH675" s="52">
        <v>0</v>
      </c>
      <c r="BI675" s="52">
        <v>212842.32</v>
      </c>
      <c r="BJ675" s="53">
        <v>311</v>
      </c>
      <c r="BK675" s="54" t="s">
        <v>3350</v>
      </c>
      <c r="BL675" s="55"/>
      <c r="BM675" s="55"/>
      <c r="BN675" s="55"/>
      <c r="BO675" s="55"/>
      <c r="BP675" s="55"/>
      <c r="BQ675" s="55"/>
      <c r="BR675" s="55"/>
      <c r="BS675" s="55"/>
      <c r="BT675" s="55"/>
      <c r="BU675" s="55"/>
      <c r="BV675" s="55"/>
      <c r="BW675" s="55"/>
      <c r="BX675" s="55"/>
      <c r="BY675" s="55"/>
      <c r="BZ675" s="55"/>
      <c r="CA675" s="55"/>
      <c r="CB675" s="55"/>
      <c r="CC675" s="55"/>
      <c r="CD675" s="55"/>
    </row>
    <row r="676" spans="1:82" s="1" customFormat="1" ht="15" x14ac:dyDescent="0.25">
      <c r="A676" s="49" t="s">
        <v>127</v>
      </c>
      <c r="B676" s="49" t="s">
        <v>104</v>
      </c>
      <c r="C676" s="49" t="s">
        <v>128</v>
      </c>
      <c r="D676"/>
      <c r="E676"/>
      <c r="F676"/>
      <c r="G676" s="49" t="s">
        <v>129</v>
      </c>
      <c r="H676" s="49" t="s">
        <v>130</v>
      </c>
      <c r="I676" s="49" t="s">
        <v>1015</v>
      </c>
      <c r="J676"/>
      <c r="K676" s="49" t="s">
        <v>70</v>
      </c>
      <c r="L676" s="49" t="s">
        <v>131</v>
      </c>
      <c r="M676"/>
      <c r="N676"/>
      <c r="O676" s="49" t="s">
        <v>1016</v>
      </c>
      <c r="P676"/>
      <c r="Q676" s="49" t="s">
        <v>1018</v>
      </c>
      <c r="R676"/>
      <c r="S676"/>
      <c r="T676" s="49" t="s">
        <v>3395</v>
      </c>
      <c r="U676" s="49" t="s">
        <v>3389</v>
      </c>
      <c r="V676" s="49" t="s">
        <v>3402</v>
      </c>
      <c r="W676" s="50">
        <v>45563</v>
      </c>
      <c r="X676" s="51" t="s">
        <v>3403</v>
      </c>
      <c r="Y676" s="49" t="s">
        <v>765</v>
      </c>
      <c r="Z676" s="49" t="s">
        <v>802</v>
      </c>
      <c r="AA676" s="49" t="s">
        <v>98</v>
      </c>
      <c r="AB676" s="49" t="s">
        <v>99</v>
      </c>
      <c r="AC676" s="49" t="s">
        <v>100</v>
      </c>
      <c r="AD676"/>
      <c r="AE676" s="49" t="s">
        <v>803</v>
      </c>
      <c r="AF676" s="49" t="s">
        <v>762</v>
      </c>
      <c r="AG676" s="49" t="s">
        <v>763</v>
      </c>
      <c r="AH676" s="49" t="s">
        <v>764</v>
      </c>
      <c r="AI676" s="49" t="s">
        <v>74</v>
      </c>
      <c r="AJ676" s="49" t="s">
        <v>98</v>
      </c>
      <c r="AK676" s="49" t="s">
        <v>765</v>
      </c>
      <c r="AL676" s="49" t="s">
        <v>765</v>
      </c>
      <c r="AM676"/>
      <c r="AN676" s="49" t="s">
        <v>75</v>
      </c>
      <c r="AO676" s="49" t="s">
        <v>3</v>
      </c>
      <c r="AP676" s="52">
        <v>202.2</v>
      </c>
      <c r="AQ676" s="52">
        <v>0</v>
      </c>
      <c r="AR676" s="50">
        <v>1</v>
      </c>
      <c r="AS676" s="50">
        <v>0</v>
      </c>
      <c r="AT676" s="52">
        <v>75015.69</v>
      </c>
      <c r="AU676" s="52">
        <v>11418.38</v>
      </c>
      <c r="AV676" s="52">
        <v>202.2</v>
      </c>
      <c r="AW676" s="52">
        <v>17922.060000000001</v>
      </c>
      <c r="AX676" s="52">
        <v>7882.55</v>
      </c>
      <c r="AY676" s="52">
        <v>25587.95</v>
      </c>
      <c r="AZ676" s="52">
        <v>75015.69</v>
      </c>
      <c r="BA676" s="52">
        <v>86434.07</v>
      </c>
      <c r="BB676" s="52">
        <v>0</v>
      </c>
      <c r="BC676" s="52">
        <v>0</v>
      </c>
      <c r="BD676" s="52">
        <v>0</v>
      </c>
      <c r="BE676" s="52">
        <v>0</v>
      </c>
      <c r="BF676" s="52">
        <v>0</v>
      </c>
      <c r="BG676" s="52">
        <v>0</v>
      </c>
      <c r="BH676" s="52">
        <v>0</v>
      </c>
      <c r="BI676" s="52">
        <v>212842.32</v>
      </c>
      <c r="BJ676" s="53">
        <v>311</v>
      </c>
      <c r="BK676" s="54" t="s">
        <v>3350</v>
      </c>
      <c r="BL676" s="55"/>
      <c r="BM676" s="55"/>
      <c r="BN676" s="55"/>
      <c r="BO676" s="55"/>
      <c r="BP676" s="55"/>
      <c r="BQ676" s="55"/>
      <c r="BR676" s="55"/>
      <c r="BS676" s="55"/>
      <c r="BT676" s="55"/>
      <c r="BU676" s="55"/>
      <c r="BV676" s="55"/>
      <c r="BW676" s="55"/>
      <c r="BX676" s="55"/>
      <c r="BY676" s="55"/>
      <c r="BZ676" s="55"/>
      <c r="CA676" s="55"/>
      <c r="CB676" s="55"/>
      <c r="CC676" s="55"/>
      <c r="CD676" s="55"/>
    </row>
    <row r="677" spans="1:82" s="1" customFormat="1" ht="15" x14ac:dyDescent="0.25">
      <c r="A677" s="49" t="s">
        <v>127</v>
      </c>
      <c r="B677" s="49" t="s">
        <v>104</v>
      </c>
      <c r="C677" s="49" t="s">
        <v>128</v>
      </c>
      <c r="D677"/>
      <c r="E677"/>
      <c r="F677"/>
      <c r="G677" s="49" t="s">
        <v>129</v>
      </c>
      <c r="H677" s="49" t="s">
        <v>130</v>
      </c>
      <c r="I677" s="49" t="s">
        <v>1015</v>
      </c>
      <c r="J677"/>
      <c r="K677" s="49" t="s">
        <v>70</v>
      </c>
      <c r="L677" s="49" t="s">
        <v>131</v>
      </c>
      <c r="M677"/>
      <c r="N677"/>
      <c r="O677" s="49" t="s">
        <v>1016</v>
      </c>
      <c r="P677"/>
      <c r="Q677" s="49" t="s">
        <v>1018</v>
      </c>
      <c r="R677"/>
      <c r="S677"/>
      <c r="T677" s="49" t="s">
        <v>3395</v>
      </c>
      <c r="U677" s="49" t="s">
        <v>3389</v>
      </c>
      <c r="V677" s="49" t="s">
        <v>3404</v>
      </c>
      <c r="W677" s="50">
        <v>45564</v>
      </c>
      <c r="X677" s="51" t="s">
        <v>3405</v>
      </c>
      <c r="Y677" s="49" t="s">
        <v>765</v>
      </c>
      <c r="Z677" s="49" t="s">
        <v>802</v>
      </c>
      <c r="AA677" s="49" t="s">
        <v>98</v>
      </c>
      <c r="AB677" s="49" t="s">
        <v>99</v>
      </c>
      <c r="AC677" s="49" t="s">
        <v>100</v>
      </c>
      <c r="AD677"/>
      <c r="AE677" s="49" t="s">
        <v>803</v>
      </c>
      <c r="AF677" s="49" t="s">
        <v>762</v>
      </c>
      <c r="AG677" s="49" t="s">
        <v>763</v>
      </c>
      <c r="AH677" s="49" t="s">
        <v>764</v>
      </c>
      <c r="AI677" s="49" t="s">
        <v>74</v>
      </c>
      <c r="AJ677" s="49" t="s">
        <v>98</v>
      </c>
      <c r="AK677" s="49" t="s">
        <v>765</v>
      </c>
      <c r="AL677" s="49" t="s">
        <v>765</v>
      </c>
      <c r="AM677"/>
      <c r="AN677" s="49" t="s">
        <v>75</v>
      </c>
      <c r="AO677" s="49" t="s">
        <v>3</v>
      </c>
      <c r="AP677" s="52">
        <v>202.2</v>
      </c>
      <c r="AQ677" s="52">
        <v>0</v>
      </c>
      <c r="AR677" s="50">
        <v>1</v>
      </c>
      <c r="AS677" s="50">
        <v>0</v>
      </c>
      <c r="AT677" s="52">
        <v>75015.69</v>
      </c>
      <c r="AU677" s="52">
        <v>11418.38</v>
      </c>
      <c r="AV677" s="52">
        <v>202.2</v>
      </c>
      <c r="AW677" s="52">
        <v>17922.060000000001</v>
      </c>
      <c r="AX677" s="52">
        <v>7882.55</v>
      </c>
      <c r="AY677" s="52">
        <v>25587.95</v>
      </c>
      <c r="AZ677" s="52">
        <v>75015.69</v>
      </c>
      <c r="BA677" s="52">
        <v>86434.07</v>
      </c>
      <c r="BB677" s="52">
        <v>0</v>
      </c>
      <c r="BC677" s="52">
        <v>0</v>
      </c>
      <c r="BD677" s="52">
        <v>0</v>
      </c>
      <c r="BE677" s="52">
        <v>0</v>
      </c>
      <c r="BF677" s="52">
        <v>0</v>
      </c>
      <c r="BG677" s="52">
        <v>0</v>
      </c>
      <c r="BH677" s="52">
        <v>0</v>
      </c>
      <c r="BI677" s="52">
        <v>212842.32</v>
      </c>
      <c r="BJ677" s="53">
        <v>311</v>
      </c>
      <c r="BK677" s="54" t="s">
        <v>3350</v>
      </c>
      <c r="BL677" s="55"/>
      <c r="BM677" s="55"/>
      <c r="BN677" s="55"/>
      <c r="BO677" s="55"/>
      <c r="BP677" s="55"/>
      <c r="BQ677" s="55"/>
      <c r="BR677" s="55"/>
      <c r="BS677" s="55"/>
      <c r="BT677" s="55"/>
      <c r="BU677" s="55"/>
      <c r="BV677" s="55"/>
      <c r="BW677" s="55"/>
      <c r="BX677" s="55"/>
      <c r="BY677" s="55"/>
      <c r="BZ677" s="55"/>
      <c r="CA677" s="55"/>
      <c r="CB677" s="55"/>
      <c r="CC677" s="55"/>
      <c r="CD677" s="55"/>
    </row>
    <row r="678" spans="1:82" s="1" customFormat="1" ht="15" x14ac:dyDescent="0.25">
      <c r="A678" s="49" t="s">
        <v>127</v>
      </c>
      <c r="B678" s="49" t="s">
        <v>104</v>
      </c>
      <c r="C678" s="49" t="s">
        <v>128</v>
      </c>
      <c r="D678"/>
      <c r="E678"/>
      <c r="F678"/>
      <c r="G678" s="49" t="s">
        <v>129</v>
      </c>
      <c r="H678" s="49" t="s">
        <v>130</v>
      </c>
      <c r="I678" s="49" t="s">
        <v>1015</v>
      </c>
      <c r="J678"/>
      <c r="K678" s="49" t="s">
        <v>70</v>
      </c>
      <c r="L678" s="49" t="s">
        <v>131</v>
      </c>
      <c r="M678"/>
      <c r="N678"/>
      <c r="O678" s="49" t="s">
        <v>1016</v>
      </c>
      <c r="P678"/>
      <c r="Q678" s="49" t="s">
        <v>1018</v>
      </c>
      <c r="R678"/>
      <c r="S678"/>
      <c r="T678" s="49" t="s">
        <v>3395</v>
      </c>
      <c r="U678" s="49" t="s">
        <v>3389</v>
      </c>
      <c r="V678" s="49" t="s">
        <v>3406</v>
      </c>
      <c r="W678" s="50">
        <v>45565</v>
      </c>
      <c r="X678" s="51" t="s">
        <v>3407</v>
      </c>
      <c r="Y678" s="49" t="s">
        <v>765</v>
      </c>
      <c r="Z678" s="49" t="s">
        <v>802</v>
      </c>
      <c r="AA678" s="49" t="s">
        <v>98</v>
      </c>
      <c r="AB678" s="49" t="s">
        <v>99</v>
      </c>
      <c r="AC678" s="49" t="s">
        <v>100</v>
      </c>
      <c r="AD678"/>
      <c r="AE678" s="49" t="s">
        <v>803</v>
      </c>
      <c r="AF678" s="49" t="s">
        <v>762</v>
      </c>
      <c r="AG678" s="49" t="s">
        <v>763</v>
      </c>
      <c r="AH678" s="49" t="s">
        <v>764</v>
      </c>
      <c r="AI678" s="49" t="s">
        <v>74</v>
      </c>
      <c r="AJ678" s="49" t="s">
        <v>98</v>
      </c>
      <c r="AK678" s="49" t="s">
        <v>765</v>
      </c>
      <c r="AL678" s="49" t="s">
        <v>765</v>
      </c>
      <c r="AM678"/>
      <c r="AN678" s="49" t="s">
        <v>75</v>
      </c>
      <c r="AO678" s="49" t="s">
        <v>3</v>
      </c>
      <c r="AP678" s="52">
        <v>202.2</v>
      </c>
      <c r="AQ678" s="52">
        <v>0</v>
      </c>
      <c r="AR678" s="50">
        <v>1</v>
      </c>
      <c r="AS678" s="50">
        <v>0</v>
      </c>
      <c r="AT678" s="52">
        <v>75015.69</v>
      </c>
      <c r="AU678" s="52">
        <v>11418.38</v>
      </c>
      <c r="AV678" s="52">
        <v>202.2</v>
      </c>
      <c r="AW678" s="52">
        <v>17922.060000000001</v>
      </c>
      <c r="AX678" s="52">
        <v>7882.55</v>
      </c>
      <c r="AY678" s="52">
        <v>25587.95</v>
      </c>
      <c r="AZ678" s="52">
        <v>75015.69</v>
      </c>
      <c r="BA678" s="52">
        <v>86434.07</v>
      </c>
      <c r="BB678" s="52">
        <v>0</v>
      </c>
      <c r="BC678" s="52">
        <v>0</v>
      </c>
      <c r="BD678" s="52">
        <v>0</v>
      </c>
      <c r="BE678" s="52">
        <v>0</v>
      </c>
      <c r="BF678" s="52">
        <v>0</v>
      </c>
      <c r="BG678" s="52">
        <v>0</v>
      </c>
      <c r="BH678" s="52">
        <v>0</v>
      </c>
      <c r="BI678" s="52">
        <v>212842.32</v>
      </c>
      <c r="BJ678" s="53">
        <v>311</v>
      </c>
      <c r="BK678" s="54" t="s">
        <v>3350</v>
      </c>
      <c r="BL678" s="55"/>
      <c r="BM678" s="55"/>
      <c r="BN678" s="55"/>
      <c r="BO678" s="55"/>
      <c r="BP678" s="55"/>
      <c r="BQ678" s="55"/>
      <c r="BR678" s="55"/>
      <c r="BS678" s="55"/>
      <c r="BT678" s="55"/>
      <c r="BU678" s="55"/>
      <c r="BV678" s="55"/>
      <c r="BW678" s="55"/>
      <c r="BX678" s="55"/>
      <c r="BY678" s="55"/>
      <c r="BZ678" s="55"/>
      <c r="CA678" s="55"/>
      <c r="CB678" s="55"/>
      <c r="CC678" s="55"/>
      <c r="CD678" s="55"/>
    </row>
    <row r="679" spans="1:82" s="1" customFormat="1" ht="15" x14ac:dyDescent="0.25">
      <c r="A679" s="49" t="s">
        <v>127</v>
      </c>
      <c r="B679" s="49" t="s">
        <v>104</v>
      </c>
      <c r="C679" s="49" t="s">
        <v>128</v>
      </c>
      <c r="D679"/>
      <c r="E679"/>
      <c r="F679"/>
      <c r="G679" s="49" t="s">
        <v>129</v>
      </c>
      <c r="H679" s="49" t="s">
        <v>130</v>
      </c>
      <c r="I679" s="49" t="s">
        <v>1015</v>
      </c>
      <c r="J679"/>
      <c r="K679" s="49" t="s">
        <v>70</v>
      </c>
      <c r="L679" s="49" t="s">
        <v>131</v>
      </c>
      <c r="M679"/>
      <c r="N679"/>
      <c r="O679" s="49" t="s">
        <v>1016</v>
      </c>
      <c r="P679"/>
      <c r="Q679" s="49" t="s">
        <v>1018</v>
      </c>
      <c r="R679"/>
      <c r="S679"/>
      <c r="T679" s="49" t="s">
        <v>3395</v>
      </c>
      <c r="U679" s="49" t="s">
        <v>3389</v>
      </c>
      <c r="V679" s="49" t="s">
        <v>3408</v>
      </c>
      <c r="W679" s="50">
        <v>43129</v>
      </c>
      <c r="X679" s="51" t="s">
        <v>3409</v>
      </c>
      <c r="Y679" s="49" t="s">
        <v>978</v>
      </c>
      <c r="Z679" s="49" t="s">
        <v>979</v>
      </c>
      <c r="AA679" s="49" t="s">
        <v>980</v>
      </c>
      <c r="AB679" s="49" t="s">
        <v>981</v>
      </c>
      <c r="AC679" s="49" t="s">
        <v>101</v>
      </c>
      <c r="AD679"/>
      <c r="AE679" s="49" t="s">
        <v>982</v>
      </c>
      <c r="AF679" s="49" t="s">
        <v>779</v>
      </c>
      <c r="AG679" s="49" t="s">
        <v>73</v>
      </c>
      <c r="AH679" s="49" t="s">
        <v>983</v>
      </c>
      <c r="AI679" s="49" t="s">
        <v>74</v>
      </c>
      <c r="AJ679" s="49" t="s">
        <v>79</v>
      </c>
      <c r="AK679" s="49" t="s">
        <v>109</v>
      </c>
      <c r="AL679" s="49" t="s">
        <v>110</v>
      </c>
      <c r="AM679"/>
      <c r="AN679" s="49" t="s">
        <v>75</v>
      </c>
      <c r="AO679" s="49" t="s">
        <v>3</v>
      </c>
      <c r="AP679" s="52">
        <v>25</v>
      </c>
      <c r="AQ679" s="52">
        <v>0</v>
      </c>
      <c r="AR679" s="50">
        <v>1</v>
      </c>
      <c r="AS679" s="50">
        <v>0</v>
      </c>
      <c r="AT679" s="52">
        <v>75015.69</v>
      </c>
      <c r="AU679" s="52">
        <v>11418.38</v>
      </c>
      <c r="AV679" s="52">
        <v>25</v>
      </c>
      <c r="AW679" s="52">
        <v>17922.060000000001</v>
      </c>
      <c r="AX679" s="52">
        <v>7882.55</v>
      </c>
      <c r="AY679" s="52">
        <v>25587.95</v>
      </c>
      <c r="AZ679" s="52">
        <v>75015.69</v>
      </c>
      <c r="BA679" s="52">
        <v>86434.07</v>
      </c>
      <c r="BB679" s="52">
        <v>0</v>
      </c>
      <c r="BC679" s="52">
        <v>0</v>
      </c>
      <c r="BD679" s="52">
        <v>0</v>
      </c>
      <c r="BE679" s="52">
        <v>0</v>
      </c>
      <c r="BF679" s="52">
        <v>0</v>
      </c>
      <c r="BG679" s="52">
        <v>0</v>
      </c>
      <c r="BH679" s="52">
        <v>0</v>
      </c>
      <c r="BI679" s="52">
        <v>212842.32</v>
      </c>
      <c r="BJ679" s="53">
        <v>311</v>
      </c>
      <c r="BK679" s="54" t="s">
        <v>3350</v>
      </c>
      <c r="BL679" s="55"/>
      <c r="BM679" s="55"/>
      <c r="BN679" s="55"/>
      <c r="BO679" s="55"/>
      <c r="BP679" s="55"/>
      <c r="BQ679" s="55"/>
      <c r="BR679" s="55"/>
      <c r="BS679" s="55"/>
      <c r="BT679" s="55"/>
      <c r="BU679" s="55"/>
      <c r="BV679" s="55"/>
      <c r="BW679" s="55"/>
      <c r="BX679" s="55"/>
      <c r="BY679" s="55"/>
      <c r="BZ679" s="55"/>
      <c r="CA679" s="55"/>
      <c r="CB679" s="55"/>
      <c r="CC679" s="55"/>
      <c r="CD679" s="55"/>
    </row>
    <row r="680" spans="1:82" s="1" customFormat="1" ht="15" x14ac:dyDescent="0.25">
      <c r="A680" s="49" t="s">
        <v>127</v>
      </c>
      <c r="B680" s="49" t="s">
        <v>104</v>
      </c>
      <c r="C680" s="49" t="s">
        <v>128</v>
      </c>
      <c r="D680"/>
      <c r="E680"/>
      <c r="F680"/>
      <c r="G680" s="49" t="s">
        <v>129</v>
      </c>
      <c r="H680" s="49" t="s">
        <v>130</v>
      </c>
      <c r="I680" s="49" t="s">
        <v>1015</v>
      </c>
      <c r="J680"/>
      <c r="K680" s="49" t="s">
        <v>70</v>
      </c>
      <c r="L680" s="49" t="s">
        <v>131</v>
      </c>
      <c r="M680"/>
      <c r="N680"/>
      <c r="O680" s="49" t="s">
        <v>1016</v>
      </c>
      <c r="P680"/>
      <c r="Q680" s="49" t="s">
        <v>1018</v>
      </c>
      <c r="R680"/>
      <c r="S680"/>
      <c r="T680" s="49" t="s">
        <v>3395</v>
      </c>
      <c r="U680" s="49" t="s">
        <v>3389</v>
      </c>
      <c r="V680" s="49" t="s">
        <v>766</v>
      </c>
      <c r="W680" s="50">
        <v>49713</v>
      </c>
      <c r="X680" s="51" t="s">
        <v>3410</v>
      </c>
      <c r="Y680" s="49" t="s">
        <v>767</v>
      </c>
      <c r="Z680" s="49" t="s">
        <v>768</v>
      </c>
      <c r="AA680" s="49" t="s">
        <v>769</v>
      </c>
      <c r="AB680" s="49" t="s">
        <v>770</v>
      </c>
      <c r="AC680" s="49" t="s">
        <v>138</v>
      </c>
      <c r="AD680"/>
      <c r="AE680" s="49" t="s">
        <v>771</v>
      </c>
      <c r="AF680" s="49" t="s">
        <v>114</v>
      </c>
      <c r="AG680" s="49" t="s">
        <v>115</v>
      </c>
      <c r="AH680" s="49" t="s">
        <v>772</v>
      </c>
      <c r="AI680" s="49" t="s">
        <v>74</v>
      </c>
      <c r="AJ680" s="49" t="s">
        <v>79</v>
      </c>
      <c r="AK680" s="49" t="s">
        <v>109</v>
      </c>
      <c r="AL680" s="49" t="s">
        <v>110</v>
      </c>
      <c r="AM680"/>
      <c r="AN680" s="49" t="s">
        <v>75</v>
      </c>
      <c r="AO680" s="49" t="s">
        <v>3</v>
      </c>
      <c r="AP680" s="52">
        <v>296.35000000000002</v>
      </c>
      <c r="AQ680" s="52">
        <v>0</v>
      </c>
      <c r="AR680" s="50">
        <v>1</v>
      </c>
      <c r="AS680" s="50">
        <v>0</v>
      </c>
      <c r="AT680" s="52">
        <v>75015.69</v>
      </c>
      <c r="AU680" s="52">
        <v>11418.38</v>
      </c>
      <c r="AV680" s="52">
        <v>296.35000000000002</v>
      </c>
      <c r="AW680" s="52">
        <v>17922.060000000001</v>
      </c>
      <c r="AX680" s="52">
        <v>7882.55</v>
      </c>
      <c r="AY680" s="52">
        <v>25587.95</v>
      </c>
      <c r="AZ680" s="52">
        <v>75015.69</v>
      </c>
      <c r="BA680" s="52">
        <v>86434.07</v>
      </c>
      <c r="BB680" s="52">
        <v>0</v>
      </c>
      <c r="BC680" s="52">
        <v>0</v>
      </c>
      <c r="BD680" s="52">
        <v>0</v>
      </c>
      <c r="BE680" s="52">
        <v>0</v>
      </c>
      <c r="BF680" s="52">
        <v>0</v>
      </c>
      <c r="BG680" s="52">
        <v>0</v>
      </c>
      <c r="BH680" s="52">
        <v>0</v>
      </c>
      <c r="BI680" s="52">
        <v>212842.32</v>
      </c>
      <c r="BJ680" s="53">
        <v>311</v>
      </c>
      <c r="BK680" s="54" t="s">
        <v>3350</v>
      </c>
      <c r="BL680" s="55"/>
      <c r="BM680" s="55"/>
      <c r="BN680" s="55"/>
      <c r="BO680" s="55"/>
      <c r="BP680" s="55"/>
      <c r="BQ680" s="55"/>
      <c r="BR680" s="55"/>
      <c r="BS680" s="55"/>
      <c r="BT680" s="55"/>
      <c r="BU680" s="55"/>
      <c r="BV680" s="55"/>
      <c r="BW680" s="55"/>
      <c r="BX680" s="55"/>
      <c r="BY680" s="55"/>
      <c r="BZ680" s="55"/>
      <c r="CA680" s="55"/>
      <c r="CB680" s="55"/>
      <c r="CC680" s="55"/>
      <c r="CD680" s="55"/>
    </row>
    <row r="681" spans="1:82" s="1" customFormat="1" ht="23.25" x14ac:dyDescent="0.25">
      <c r="A681" s="49" t="s">
        <v>127</v>
      </c>
      <c r="B681" s="49" t="s">
        <v>104</v>
      </c>
      <c r="C681" s="49" t="s">
        <v>128</v>
      </c>
      <c r="D681"/>
      <c r="E681"/>
      <c r="F681"/>
      <c r="G681" s="49" t="s">
        <v>129</v>
      </c>
      <c r="H681" s="49" t="s">
        <v>130</v>
      </c>
      <c r="I681" s="49" t="s">
        <v>1015</v>
      </c>
      <c r="J681"/>
      <c r="K681" s="49" t="s">
        <v>70</v>
      </c>
      <c r="L681" s="49" t="s">
        <v>131</v>
      </c>
      <c r="M681"/>
      <c r="N681"/>
      <c r="O681" s="49" t="s">
        <v>1016</v>
      </c>
      <c r="P681"/>
      <c r="Q681" s="49" t="s">
        <v>1018</v>
      </c>
      <c r="R681"/>
      <c r="S681"/>
      <c r="T681" s="49" t="s">
        <v>3395</v>
      </c>
      <c r="U681" s="49" t="s">
        <v>3389</v>
      </c>
      <c r="V681" s="49" t="s">
        <v>3408</v>
      </c>
      <c r="W681" s="50">
        <v>43074</v>
      </c>
      <c r="X681" s="51" t="s">
        <v>3411</v>
      </c>
      <c r="Y681" s="49" t="s">
        <v>3412</v>
      </c>
      <c r="Z681" s="49" t="s">
        <v>3413</v>
      </c>
      <c r="AA681" s="49" t="s">
        <v>160</v>
      </c>
      <c r="AB681" s="49" t="s">
        <v>1404</v>
      </c>
      <c r="AC681" s="49" t="s">
        <v>198</v>
      </c>
      <c r="AD681"/>
      <c r="AE681" s="49" t="s">
        <v>3414</v>
      </c>
      <c r="AF681" s="49" t="s">
        <v>2196</v>
      </c>
      <c r="AG681" s="49" t="s">
        <v>73</v>
      </c>
      <c r="AH681" s="49" t="s">
        <v>3415</v>
      </c>
      <c r="AI681" s="49" t="s">
        <v>74</v>
      </c>
      <c r="AJ681" s="49" t="s">
        <v>79</v>
      </c>
      <c r="AK681" s="49" t="s">
        <v>109</v>
      </c>
      <c r="AL681" s="49" t="s">
        <v>110</v>
      </c>
      <c r="AM681"/>
      <c r="AN681" s="49" t="s">
        <v>75</v>
      </c>
      <c r="AO681" s="49" t="s">
        <v>3</v>
      </c>
      <c r="AP681" s="52">
        <v>92.8</v>
      </c>
      <c r="AQ681" s="52">
        <v>0</v>
      </c>
      <c r="AR681" s="50">
        <v>1</v>
      </c>
      <c r="AS681" s="50">
        <v>0</v>
      </c>
      <c r="AT681" s="52">
        <v>75015.69</v>
      </c>
      <c r="AU681" s="52">
        <v>11418.38</v>
      </c>
      <c r="AV681" s="52">
        <v>92.8</v>
      </c>
      <c r="AW681" s="52">
        <v>17922.060000000001</v>
      </c>
      <c r="AX681" s="52">
        <v>7882.55</v>
      </c>
      <c r="AY681" s="52">
        <v>25587.95</v>
      </c>
      <c r="AZ681" s="52">
        <v>75015.69</v>
      </c>
      <c r="BA681" s="52">
        <v>86434.07</v>
      </c>
      <c r="BB681" s="52">
        <v>0</v>
      </c>
      <c r="BC681" s="52">
        <v>0</v>
      </c>
      <c r="BD681" s="52">
        <v>0</v>
      </c>
      <c r="BE681" s="52">
        <v>0</v>
      </c>
      <c r="BF681" s="52">
        <v>0</v>
      </c>
      <c r="BG681" s="52">
        <v>0</v>
      </c>
      <c r="BH681" s="52">
        <v>0</v>
      </c>
      <c r="BI681" s="52">
        <v>212842.32</v>
      </c>
      <c r="BJ681" s="53">
        <v>311</v>
      </c>
      <c r="BK681" s="54" t="s">
        <v>3350</v>
      </c>
      <c r="BL681" s="55"/>
      <c r="BM681" s="55"/>
      <c r="BN681" s="55"/>
      <c r="BO681" s="55"/>
      <c r="BP681" s="55"/>
      <c r="BQ681" s="55"/>
      <c r="BR681" s="55"/>
      <c r="BS681" s="55"/>
      <c r="BT681" s="55"/>
      <c r="BU681" s="55"/>
      <c r="BV681" s="55"/>
      <c r="BW681" s="55"/>
      <c r="BX681" s="55"/>
      <c r="BY681" s="55"/>
      <c r="BZ681" s="55"/>
      <c r="CA681" s="55"/>
      <c r="CB681" s="55"/>
      <c r="CC681" s="55"/>
      <c r="CD681" s="55"/>
    </row>
    <row r="682" spans="1:82" s="1" customFormat="1" ht="15" x14ac:dyDescent="0.25">
      <c r="A682" s="49" t="s">
        <v>127</v>
      </c>
      <c r="B682" s="49" t="s">
        <v>104</v>
      </c>
      <c r="C682" s="49" t="s">
        <v>128</v>
      </c>
      <c r="D682"/>
      <c r="E682"/>
      <c r="F682"/>
      <c r="G682" s="49" t="s">
        <v>129</v>
      </c>
      <c r="H682" s="49" t="s">
        <v>130</v>
      </c>
      <c r="I682" s="49" t="s">
        <v>1015</v>
      </c>
      <c r="J682"/>
      <c r="K682" s="49" t="s">
        <v>70</v>
      </c>
      <c r="L682" s="49" t="s">
        <v>131</v>
      </c>
      <c r="M682"/>
      <c r="N682"/>
      <c r="O682" s="49" t="s">
        <v>1016</v>
      </c>
      <c r="P682"/>
      <c r="Q682" s="49" t="s">
        <v>1017</v>
      </c>
      <c r="R682"/>
      <c r="S682"/>
      <c r="T682" s="49" t="s">
        <v>3416</v>
      </c>
      <c r="U682" s="49" t="s">
        <v>3417</v>
      </c>
      <c r="V682" s="49" t="s">
        <v>3418</v>
      </c>
      <c r="W682" s="50">
        <v>17797</v>
      </c>
      <c r="X682" s="51" t="s">
        <v>3419</v>
      </c>
      <c r="Y682" s="49" t="s">
        <v>3063</v>
      </c>
      <c r="Z682" s="49" t="s">
        <v>3064</v>
      </c>
      <c r="AA682" s="49" t="s">
        <v>105</v>
      </c>
      <c r="AB682" s="49" t="s">
        <v>106</v>
      </c>
      <c r="AC682" s="49" t="s">
        <v>107</v>
      </c>
      <c r="AD682"/>
      <c r="AE682" s="49" t="s">
        <v>810</v>
      </c>
      <c r="AF682" s="49" t="s">
        <v>3065</v>
      </c>
      <c r="AG682"/>
      <c r="AH682" s="49" t="s">
        <v>812</v>
      </c>
      <c r="AI682" s="49" t="s">
        <v>117</v>
      </c>
      <c r="AJ682" s="49" t="s">
        <v>108</v>
      </c>
      <c r="AK682" s="49" t="s">
        <v>813</v>
      </c>
      <c r="AL682" s="49" t="s">
        <v>813</v>
      </c>
      <c r="AM682"/>
      <c r="AN682" s="49" t="s">
        <v>75</v>
      </c>
      <c r="AO682" s="49" t="s">
        <v>3</v>
      </c>
      <c r="AP682" s="52">
        <v>52.82</v>
      </c>
      <c r="AQ682" s="52">
        <v>0</v>
      </c>
      <c r="AR682" s="50">
        <v>1</v>
      </c>
      <c r="AS682" s="50">
        <v>0</v>
      </c>
      <c r="AT682" s="52">
        <v>75015.69</v>
      </c>
      <c r="AU682" s="52">
        <v>11418.38</v>
      </c>
      <c r="AV682" s="52">
        <v>52.82</v>
      </c>
      <c r="AW682" s="52">
        <v>17922.060000000001</v>
      </c>
      <c r="AX682" s="52">
        <v>7882.55</v>
      </c>
      <c r="AY682" s="52">
        <v>25587.95</v>
      </c>
      <c r="AZ682" s="52">
        <v>75015.69</v>
      </c>
      <c r="BA682" s="52">
        <v>86434.07</v>
      </c>
      <c r="BB682" s="52">
        <v>0</v>
      </c>
      <c r="BC682" s="52">
        <v>0</v>
      </c>
      <c r="BD682" s="52">
        <v>0</v>
      </c>
      <c r="BE682" s="52">
        <v>0</v>
      </c>
      <c r="BF682" s="52">
        <v>0</v>
      </c>
      <c r="BG682" s="52">
        <v>0</v>
      </c>
      <c r="BH682" s="52">
        <v>0</v>
      </c>
      <c r="BI682" s="52">
        <v>212842.32</v>
      </c>
      <c r="BJ682" s="53">
        <v>311</v>
      </c>
      <c r="BK682" s="54" t="s">
        <v>3350</v>
      </c>
      <c r="BL682" s="55"/>
      <c r="BM682" s="55"/>
      <c r="BN682" s="55"/>
      <c r="BO682" s="55"/>
      <c r="BP682" s="55"/>
      <c r="BQ682" s="55"/>
      <c r="BR682" s="55"/>
      <c r="BS682" s="55"/>
      <c r="BT682" s="55"/>
      <c r="BU682" s="55"/>
      <c r="BV682" s="55"/>
      <c r="BW682" s="55"/>
      <c r="BX682" s="55"/>
      <c r="BY682" s="55"/>
      <c r="BZ682" s="55"/>
      <c r="CA682" s="55"/>
      <c r="CB682" s="55"/>
      <c r="CC682" s="55"/>
      <c r="CD682" s="55"/>
    </row>
    <row r="683" spans="1:82" s="1" customFormat="1" ht="15" x14ac:dyDescent="0.25">
      <c r="A683" s="49" t="s">
        <v>127</v>
      </c>
      <c r="B683" s="49" t="s">
        <v>104</v>
      </c>
      <c r="C683" s="49" t="s">
        <v>128</v>
      </c>
      <c r="D683"/>
      <c r="E683"/>
      <c r="F683"/>
      <c r="G683" s="49" t="s">
        <v>129</v>
      </c>
      <c r="H683" s="49" t="s">
        <v>130</v>
      </c>
      <c r="I683" s="49" t="s">
        <v>1015</v>
      </c>
      <c r="J683"/>
      <c r="K683" s="49" t="s">
        <v>70</v>
      </c>
      <c r="L683" s="49" t="s">
        <v>131</v>
      </c>
      <c r="M683"/>
      <c r="N683"/>
      <c r="O683" s="49" t="s">
        <v>1016</v>
      </c>
      <c r="P683"/>
      <c r="Q683" s="49" t="s">
        <v>1018</v>
      </c>
      <c r="R683"/>
      <c r="S683"/>
      <c r="T683" s="49" t="s">
        <v>3420</v>
      </c>
      <c r="U683" s="49" t="s">
        <v>3421</v>
      </c>
      <c r="V683" s="49" t="s">
        <v>112</v>
      </c>
      <c r="W683" s="50">
        <v>37927</v>
      </c>
      <c r="X683" s="51" t="s">
        <v>3422</v>
      </c>
      <c r="Y683" s="49" t="s">
        <v>3423</v>
      </c>
      <c r="Z683" s="49" t="s">
        <v>3424</v>
      </c>
      <c r="AA683" s="49" t="s">
        <v>105</v>
      </c>
      <c r="AB683" s="49" t="s">
        <v>106</v>
      </c>
      <c r="AC683" s="49" t="s">
        <v>107</v>
      </c>
      <c r="AD683"/>
      <c r="AE683" s="49" t="s">
        <v>3425</v>
      </c>
      <c r="AF683" s="49" t="s">
        <v>876</v>
      </c>
      <c r="AG683" s="49" t="s">
        <v>115</v>
      </c>
      <c r="AH683" s="49" t="s">
        <v>3426</v>
      </c>
      <c r="AI683" s="49" t="s">
        <v>74</v>
      </c>
      <c r="AJ683" s="49" t="s">
        <v>108</v>
      </c>
      <c r="AK683" s="49" t="s">
        <v>3427</v>
      </c>
      <c r="AL683" s="49" t="s">
        <v>3427</v>
      </c>
      <c r="AM683"/>
      <c r="AN683" s="49" t="s">
        <v>75</v>
      </c>
      <c r="AO683" s="49" t="s">
        <v>3</v>
      </c>
      <c r="AP683" s="52">
        <v>148.09</v>
      </c>
      <c r="AQ683" s="52">
        <v>0</v>
      </c>
      <c r="AR683" s="50">
        <v>1</v>
      </c>
      <c r="AS683" s="50">
        <v>0</v>
      </c>
      <c r="AT683" s="52">
        <v>75015.69</v>
      </c>
      <c r="AU683" s="52">
        <v>11418.38</v>
      </c>
      <c r="AV683" s="52">
        <v>148.09</v>
      </c>
      <c r="AW683" s="52">
        <v>17922.060000000001</v>
      </c>
      <c r="AX683" s="52">
        <v>7882.55</v>
      </c>
      <c r="AY683" s="52">
        <v>25587.95</v>
      </c>
      <c r="AZ683" s="52">
        <v>75015.69</v>
      </c>
      <c r="BA683" s="52">
        <v>86434.07</v>
      </c>
      <c r="BB683" s="52">
        <v>0</v>
      </c>
      <c r="BC683" s="52">
        <v>0</v>
      </c>
      <c r="BD683" s="52">
        <v>0</v>
      </c>
      <c r="BE683" s="52">
        <v>0</v>
      </c>
      <c r="BF683" s="52">
        <v>0</v>
      </c>
      <c r="BG683" s="52">
        <v>0</v>
      </c>
      <c r="BH683" s="52">
        <v>0</v>
      </c>
      <c r="BI683" s="52">
        <v>212842.32</v>
      </c>
      <c r="BJ683" s="53">
        <v>311</v>
      </c>
      <c r="BK683" s="54" t="s">
        <v>3350</v>
      </c>
      <c r="BL683" s="55"/>
      <c r="BM683" s="55"/>
      <c r="BN683" s="55"/>
      <c r="BO683" s="55"/>
      <c r="BP683" s="55"/>
      <c r="BQ683" s="55"/>
      <c r="BR683" s="55"/>
      <c r="BS683" s="55"/>
      <c r="BT683" s="55"/>
      <c r="BU683" s="55"/>
      <c r="BV683" s="55"/>
      <c r="BW683" s="55"/>
      <c r="BX683" s="55"/>
      <c r="BY683" s="55"/>
      <c r="BZ683" s="55"/>
      <c r="CA683" s="55"/>
      <c r="CB683" s="55"/>
      <c r="CC683" s="55"/>
      <c r="CD683" s="55"/>
    </row>
    <row r="684" spans="1:82" s="1" customFormat="1" ht="15" x14ac:dyDescent="0.25">
      <c r="A684" s="49" t="s">
        <v>127</v>
      </c>
      <c r="B684" s="49" t="s">
        <v>104</v>
      </c>
      <c r="C684" s="49" t="s">
        <v>128</v>
      </c>
      <c r="D684"/>
      <c r="E684"/>
      <c r="F684"/>
      <c r="G684" s="49" t="s">
        <v>129</v>
      </c>
      <c r="H684" s="49" t="s">
        <v>130</v>
      </c>
      <c r="I684" s="49" t="s">
        <v>1015</v>
      </c>
      <c r="J684"/>
      <c r="K684" s="49" t="s">
        <v>70</v>
      </c>
      <c r="L684" s="49" t="s">
        <v>131</v>
      </c>
      <c r="M684"/>
      <c r="N684"/>
      <c r="O684" s="49" t="s">
        <v>1016</v>
      </c>
      <c r="P684"/>
      <c r="Q684" s="49" t="s">
        <v>1018</v>
      </c>
      <c r="R684"/>
      <c r="S684"/>
      <c r="T684" s="49" t="s">
        <v>3420</v>
      </c>
      <c r="U684" s="49" t="s">
        <v>3416</v>
      </c>
      <c r="V684" s="49" t="s">
        <v>3428</v>
      </c>
      <c r="W684" s="50">
        <v>36627</v>
      </c>
      <c r="X684" s="51" t="s">
        <v>3429</v>
      </c>
      <c r="Y684" s="49" t="s">
        <v>3430</v>
      </c>
      <c r="Z684" s="49" t="s">
        <v>3431</v>
      </c>
      <c r="AA684" s="49" t="s">
        <v>76</v>
      </c>
      <c r="AB684" s="49" t="s">
        <v>102</v>
      </c>
      <c r="AC684" s="49" t="s">
        <v>103</v>
      </c>
      <c r="AD684"/>
      <c r="AE684" s="49" t="s">
        <v>3432</v>
      </c>
      <c r="AF684" s="49" t="s">
        <v>1103</v>
      </c>
      <c r="AG684" s="49" t="s">
        <v>73</v>
      </c>
      <c r="AH684" s="49" t="s">
        <v>3433</v>
      </c>
      <c r="AI684" s="49" t="s">
        <v>74</v>
      </c>
      <c r="AJ684" s="49" t="s">
        <v>79</v>
      </c>
      <c r="AK684" s="49" t="s">
        <v>3434</v>
      </c>
      <c r="AL684" s="49" t="s">
        <v>3434</v>
      </c>
      <c r="AM684"/>
      <c r="AN684" s="49" t="s">
        <v>75</v>
      </c>
      <c r="AO684" s="49" t="s">
        <v>3</v>
      </c>
      <c r="AP684" s="52">
        <v>62.83</v>
      </c>
      <c r="AQ684" s="52">
        <v>0</v>
      </c>
      <c r="AR684" s="50">
        <v>1</v>
      </c>
      <c r="AS684" s="50">
        <v>0</v>
      </c>
      <c r="AT684" s="52">
        <v>75015.69</v>
      </c>
      <c r="AU684" s="52">
        <v>11418.38</v>
      </c>
      <c r="AV684" s="52">
        <v>62.83</v>
      </c>
      <c r="AW684" s="52">
        <v>17922.060000000001</v>
      </c>
      <c r="AX684" s="52">
        <v>7882.55</v>
      </c>
      <c r="AY684" s="52">
        <v>25587.95</v>
      </c>
      <c r="AZ684" s="52">
        <v>75015.69</v>
      </c>
      <c r="BA684" s="52">
        <v>86434.07</v>
      </c>
      <c r="BB684" s="52">
        <v>0</v>
      </c>
      <c r="BC684" s="52">
        <v>0</v>
      </c>
      <c r="BD684" s="52">
        <v>0</v>
      </c>
      <c r="BE684" s="52">
        <v>0</v>
      </c>
      <c r="BF684" s="52">
        <v>0</v>
      </c>
      <c r="BG684" s="52">
        <v>0</v>
      </c>
      <c r="BH684" s="52">
        <v>0</v>
      </c>
      <c r="BI684" s="52">
        <v>212842.32</v>
      </c>
      <c r="BJ684" s="53">
        <v>311</v>
      </c>
      <c r="BK684" s="54" t="s">
        <v>3350</v>
      </c>
      <c r="BL684" s="55"/>
      <c r="BM684" s="55"/>
      <c r="BN684" s="55"/>
      <c r="BO684" s="55"/>
      <c r="BP684" s="55"/>
      <c r="BQ684" s="55"/>
      <c r="BR684" s="55"/>
      <c r="BS684" s="55"/>
      <c r="BT684" s="55"/>
      <c r="BU684" s="55"/>
      <c r="BV684" s="55"/>
      <c r="BW684" s="55"/>
      <c r="BX684" s="55"/>
      <c r="BY684" s="55"/>
      <c r="BZ684" s="55"/>
      <c r="CA684" s="55"/>
      <c r="CB684" s="55"/>
      <c r="CC684" s="55"/>
      <c r="CD684" s="55"/>
    </row>
    <row r="685" spans="1:82" s="1" customFormat="1" ht="15" x14ac:dyDescent="0.25">
      <c r="A685" s="49" t="s">
        <v>127</v>
      </c>
      <c r="B685" s="49" t="s">
        <v>104</v>
      </c>
      <c r="C685" s="49" t="s">
        <v>128</v>
      </c>
      <c r="D685"/>
      <c r="E685"/>
      <c r="F685"/>
      <c r="G685" s="49" t="s">
        <v>129</v>
      </c>
      <c r="H685" s="49" t="s">
        <v>130</v>
      </c>
      <c r="I685" s="49" t="s">
        <v>1015</v>
      </c>
      <c r="J685"/>
      <c r="K685" s="49" t="s">
        <v>70</v>
      </c>
      <c r="L685" s="49" t="s">
        <v>131</v>
      </c>
      <c r="M685"/>
      <c r="N685"/>
      <c r="O685" s="49" t="s">
        <v>1016</v>
      </c>
      <c r="P685"/>
      <c r="Q685" s="49" t="s">
        <v>1018</v>
      </c>
      <c r="R685"/>
      <c r="S685"/>
      <c r="T685" s="49" t="s">
        <v>3435</v>
      </c>
      <c r="U685" s="49" t="s">
        <v>3420</v>
      </c>
      <c r="V685" s="49" t="s">
        <v>162</v>
      </c>
      <c r="W685" s="50">
        <v>41700</v>
      </c>
      <c r="X685" s="51" t="s">
        <v>3436</v>
      </c>
      <c r="Y685" s="49" t="s">
        <v>163</v>
      </c>
      <c r="Z685" s="49" t="s">
        <v>164</v>
      </c>
      <c r="AA685" s="49" t="s">
        <v>119</v>
      </c>
      <c r="AB685" s="49" t="s">
        <v>165</v>
      </c>
      <c r="AC685" s="49" t="s">
        <v>166</v>
      </c>
      <c r="AD685"/>
      <c r="AE685" s="49" t="s">
        <v>167</v>
      </c>
      <c r="AF685" s="49" t="s">
        <v>114</v>
      </c>
      <c r="AG685" s="49" t="s">
        <v>115</v>
      </c>
      <c r="AH685" s="49" t="s">
        <v>168</v>
      </c>
      <c r="AI685" s="49" t="s">
        <v>74</v>
      </c>
      <c r="AJ685" s="49" t="s">
        <v>79</v>
      </c>
      <c r="AK685" s="49" t="s">
        <v>169</v>
      </c>
      <c r="AL685" s="49" t="s">
        <v>169</v>
      </c>
      <c r="AM685"/>
      <c r="AN685" s="49" t="s">
        <v>75</v>
      </c>
      <c r="AO685" s="49" t="s">
        <v>3</v>
      </c>
      <c r="AP685" s="52">
        <v>114.04</v>
      </c>
      <c r="AQ685" s="52">
        <v>0</v>
      </c>
      <c r="AR685" s="50">
        <v>1</v>
      </c>
      <c r="AS685" s="50">
        <v>0</v>
      </c>
      <c r="AT685" s="52">
        <v>75015.69</v>
      </c>
      <c r="AU685" s="52">
        <v>11418.38</v>
      </c>
      <c r="AV685" s="52">
        <v>114.04</v>
      </c>
      <c r="AW685" s="52">
        <v>17922.060000000001</v>
      </c>
      <c r="AX685" s="52">
        <v>7882.55</v>
      </c>
      <c r="AY685" s="52">
        <v>25587.95</v>
      </c>
      <c r="AZ685" s="52">
        <v>75015.69</v>
      </c>
      <c r="BA685" s="52">
        <v>86434.07</v>
      </c>
      <c r="BB685" s="52">
        <v>0</v>
      </c>
      <c r="BC685" s="52">
        <v>0</v>
      </c>
      <c r="BD685" s="52">
        <v>0</v>
      </c>
      <c r="BE685" s="52">
        <v>0</v>
      </c>
      <c r="BF685" s="52">
        <v>0</v>
      </c>
      <c r="BG685" s="52">
        <v>0</v>
      </c>
      <c r="BH685" s="52">
        <v>0</v>
      </c>
      <c r="BI685" s="52">
        <v>212842.32</v>
      </c>
      <c r="BJ685" s="53">
        <v>311</v>
      </c>
      <c r="BK685" s="54" t="s">
        <v>3350</v>
      </c>
      <c r="BL685" s="55"/>
      <c r="BM685" s="55"/>
      <c r="BN685" s="55"/>
      <c r="BO685" s="55"/>
      <c r="BP685" s="55"/>
      <c r="BQ685" s="55"/>
      <c r="BR685" s="55"/>
      <c r="BS685" s="55"/>
      <c r="BT685" s="55"/>
      <c r="BU685" s="55"/>
      <c r="BV685" s="55"/>
      <c r="BW685" s="55"/>
      <c r="BX685" s="55"/>
      <c r="BY685" s="55"/>
      <c r="BZ685" s="55"/>
      <c r="CA685" s="55"/>
      <c r="CB685" s="55"/>
      <c r="CC685" s="55"/>
      <c r="CD685" s="55"/>
    </row>
    <row r="686" spans="1:82" s="1" customFormat="1" ht="15" x14ac:dyDescent="0.25">
      <c r="A686" s="49" t="s">
        <v>127</v>
      </c>
      <c r="B686" s="49" t="s">
        <v>104</v>
      </c>
      <c r="C686" s="49" t="s">
        <v>128</v>
      </c>
      <c r="D686"/>
      <c r="E686"/>
      <c r="F686"/>
      <c r="G686" s="49" t="s">
        <v>129</v>
      </c>
      <c r="H686" s="49" t="s">
        <v>130</v>
      </c>
      <c r="I686" s="49" t="s">
        <v>1015</v>
      </c>
      <c r="J686"/>
      <c r="K686" s="49" t="s">
        <v>70</v>
      </c>
      <c r="L686" s="49" t="s">
        <v>131</v>
      </c>
      <c r="M686"/>
      <c r="N686"/>
      <c r="O686" s="49" t="s">
        <v>1016</v>
      </c>
      <c r="P686"/>
      <c r="Q686" s="49" t="s">
        <v>1018</v>
      </c>
      <c r="R686"/>
      <c r="S686"/>
      <c r="T686" s="49" t="s">
        <v>3435</v>
      </c>
      <c r="U686" s="49" t="s">
        <v>3420</v>
      </c>
      <c r="V686" s="49" t="s">
        <v>3408</v>
      </c>
      <c r="W686" s="50">
        <v>40960</v>
      </c>
      <c r="X686" s="51" t="s">
        <v>3437</v>
      </c>
      <c r="Y686" s="49" t="s">
        <v>1157</v>
      </c>
      <c r="Z686" s="49" t="s">
        <v>1158</v>
      </c>
      <c r="AA686" s="49" t="s">
        <v>94</v>
      </c>
      <c r="AB686" s="49" t="s">
        <v>1021</v>
      </c>
      <c r="AC686" s="49" t="s">
        <v>139</v>
      </c>
      <c r="AD686"/>
      <c r="AE686" s="49" t="s">
        <v>1159</v>
      </c>
      <c r="AF686" s="49" t="s">
        <v>1020</v>
      </c>
      <c r="AG686" s="49" t="s">
        <v>115</v>
      </c>
      <c r="AH686" s="49" t="s">
        <v>1160</v>
      </c>
      <c r="AI686" s="49" t="s">
        <v>74</v>
      </c>
      <c r="AJ686" s="49" t="s">
        <v>79</v>
      </c>
      <c r="AK686" s="49" t="s">
        <v>109</v>
      </c>
      <c r="AL686" s="49" t="s">
        <v>110</v>
      </c>
      <c r="AM686"/>
      <c r="AN686" s="49" t="s">
        <v>75</v>
      </c>
      <c r="AO686" s="49" t="s">
        <v>3</v>
      </c>
      <c r="AP686" s="52">
        <v>6.25</v>
      </c>
      <c r="AQ686" s="52">
        <v>0</v>
      </c>
      <c r="AR686" s="50">
        <v>1</v>
      </c>
      <c r="AS686" s="50">
        <v>0</v>
      </c>
      <c r="AT686" s="52">
        <v>75015.69</v>
      </c>
      <c r="AU686" s="52">
        <v>11418.38</v>
      </c>
      <c r="AV686" s="52">
        <v>6.25</v>
      </c>
      <c r="AW686" s="52">
        <v>17922.060000000001</v>
      </c>
      <c r="AX686" s="52">
        <v>7882.55</v>
      </c>
      <c r="AY686" s="52">
        <v>25587.95</v>
      </c>
      <c r="AZ686" s="52">
        <v>75015.69</v>
      </c>
      <c r="BA686" s="52">
        <v>86434.07</v>
      </c>
      <c r="BB686" s="52">
        <v>0</v>
      </c>
      <c r="BC686" s="52">
        <v>0</v>
      </c>
      <c r="BD686" s="52">
        <v>0</v>
      </c>
      <c r="BE686" s="52">
        <v>0</v>
      </c>
      <c r="BF686" s="52">
        <v>0</v>
      </c>
      <c r="BG686" s="52">
        <v>0</v>
      </c>
      <c r="BH686" s="52">
        <v>0</v>
      </c>
      <c r="BI686" s="52">
        <v>212842.32</v>
      </c>
      <c r="BJ686" s="53">
        <v>311</v>
      </c>
      <c r="BK686" s="54" t="s">
        <v>3350</v>
      </c>
      <c r="BL686" s="55"/>
      <c r="BM686" s="55"/>
      <c r="BN686" s="55"/>
      <c r="BO686" s="55"/>
      <c r="BP686" s="55"/>
      <c r="BQ686" s="55"/>
      <c r="BR686" s="55"/>
      <c r="BS686" s="55"/>
      <c r="BT686" s="55"/>
      <c r="BU686" s="55"/>
      <c r="BV686" s="55"/>
      <c r="BW686" s="55"/>
      <c r="BX686" s="55"/>
      <c r="BY686" s="55"/>
      <c r="BZ686" s="55"/>
      <c r="CA686" s="55"/>
      <c r="CB686" s="55"/>
      <c r="CC686" s="55"/>
      <c r="CD686" s="55"/>
    </row>
    <row r="687" spans="1:82" s="1" customFormat="1" ht="15" x14ac:dyDescent="0.25">
      <c r="A687" s="49" t="s">
        <v>127</v>
      </c>
      <c r="B687" s="49" t="s">
        <v>104</v>
      </c>
      <c r="C687" s="49" t="s">
        <v>128</v>
      </c>
      <c r="D687"/>
      <c r="E687"/>
      <c r="F687"/>
      <c r="G687" s="49" t="s">
        <v>129</v>
      </c>
      <c r="H687" s="49" t="s">
        <v>130</v>
      </c>
      <c r="I687" s="49" t="s">
        <v>1015</v>
      </c>
      <c r="J687"/>
      <c r="K687" s="49" t="s">
        <v>70</v>
      </c>
      <c r="L687" s="49" t="s">
        <v>131</v>
      </c>
      <c r="M687"/>
      <c r="N687"/>
      <c r="O687" s="49" t="s">
        <v>1016</v>
      </c>
      <c r="P687"/>
      <c r="Q687" s="49" t="s">
        <v>1018</v>
      </c>
      <c r="R687"/>
      <c r="S687"/>
      <c r="T687" s="49" t="s">
        <v>3435</v>
      </c>
      <c r="U687" s="49" t="s">
        <v>3420</v>
      </c>
      <c r="V687" s="49" t="s">
        <v>3438</v>
      </c>
      <c r="W687" s="50">
        <v>43968</v>
      </c>
      <c r="X687" s="51" t="s">
        <v>3439</v>
      </c>
      <c r="Y687" s="49" t="s">
        <v>780</v>
      </c>
      <c r="Z687" s="49" t="s">
        <v>781</v>
      </c>
      <c r="AA687" s="49" t="s">
        <v>782</v>
      </c>
      <c r="AB687" s="49" t="s">
        <v>783</v>
      </c>
      <c r="AC687" s="49" t="s">
        <v>184</v>
      </c>
      <c r="AD687"/>
      <c r="AE687" s="49" t="s">
        <v>784</v>
      </c>
      <c r="AF687" s="49" t="s">
        <v>779</v>
      </c>
      <c r="AG687" s="49" t="s">
        <v>73</v>
      </c>
      <c r="AH687" s="49" t="s">
        <v>785</v>
      </c>
      <c r="AI687" s="49" t="s">
        <v>74</v>
      </c>
      <c r="AJ687" s="49" t="s">
        <v>79</v>
      </c>
      <c r="AK687" s="49" t="s">
        <v>786</v>
      </c>
      <c r="AL687" s="49" t="s">
        <v>786</v>
      </c>
      <c r="AM687"/>
      <c r="AN687" s="49" t="s">
        <v>75</v>
      </c>
      <c r="AO687" s="49" t="s">
        <v>3</v>
      </c>
      <c r="AP687" s="52">
        <v>43.69</v>
      </c>
      <c r="AQ687" s="52">
        <v>0</v>
      </c>
      <c r="AR687" s="50">
        <v>1</v>
      </c>
      <c r="AS687" s="50">
        <v>0</v>
      </c>
      <c r="AT687" s="52">
        <v>75015.69</v>
      </c>
      <c r="AU687" s="52">
        <v>11418.38</v>
      </c>
      <c r="AV687" s="52">
        <v>43.69</v>
      </c>
      <c r="AW687" s="52">
        <v>17922.060000000001</v>
      </c>
      <c r="AX687" s="52">
        <v>7882.55</v>
      </c>
      <c r="AY687" s="52">
        <v>25587.95</v>
      </c>
      <c r="AZ687" s="52">
        <v>75015.69</v>
      </c>
      <c r="BA687" s="52">
        <v>86434.07</v>
      </c>
      <c r="BB687" s="52">
        <v>0</v>
      </c>
      <c r="BC687" s="52">
        <v>0</v>
      </c>
      <c r="BD687" s="52">
        <v>0</v>
      </c>
      <c r="BE687" s="52">
        <v>0</v>
      </c>
      <c r="BF687" s="52">
        <v>0</v>
      </c>
      <c r="BG687" s="52">
        <v>0</v>
      </c>
      <c r="BH687" s="52">
        <v>0</v>
      </c>
      <c r="BI687" s="52">
        <v>212842.32</v>
      </c>
      <c r="BJ687" s="53">
        <v>311</v>
      </c>
      <c r="BK687" s="54" t="s">
        <v>3350</v>
      </c>
      <c r="BL687" s="55"/>
      <c r="BM687" s="55"/>
      <c r="BN687" s="55"/>
      <c r="BO687" s="55"/>
      <c r="BP687" s="55"/>
      <c r="BQ687" s="55"/>
      <c r="BR687" s="55"/>
      <c r="BS687" s="55"/>
      <c r="BT687" s="55"/>
      <c r="BU687" s="55"/>
      <c r="BV687" s="55"/>
      <c r="BW687" s="55"/>
      <c r="BX687" s="55"/>
      <c r="BY687" s="55"/>
      <c r="BZ687" s="55"/>
      <c r="CA687" s="55"/>
      <c r="CB687" s="55"/>
      <c r="CC687" s="55"/>
      <c r="CD687" s="55"/>
    </row>
    <row r="688" spans="1:82" s="1" customFormat="1" ht="15" x14ac:dyDescent="0.25">
      <c r="A688" s="49" t="s">
        <v>127</v>
      </c>
      <c r="B688" s="49" t="s">
        <v>104</v>
      </c>
      <c r="C688" s="49" t="s">
        <v>128</v>
      </c>
      <c r="D688"/>
      <c r="E688"/>
      <c r="F688"/>
      <c r="G688" s="49" t="s">
        <v>129</v>
      </c>
      <c r="H688" s="49" t="s">
        <v>130</v>
      </c>
      <c r="I688" s="49" t="s">
        <v>1015</v>
      </c>
      <c r="J688"/>
      <c r="K688" s="49" t="s">
        <v>70</v>
      </c>
      <c r="L688" s="49" t="s">
        <v>131</v>
      </c>
      <c r="M688"/>
      <c r="N688"/>
      <c r="O688" s="49" t="s">
        <v>1016</v>
      </c>
      <c r="P688"/>
      <c r="Q688" s="49" t="s">
        <v>1017</v>
      </c>
      <c r="R688"/>
      <c r="S688"/>
      <c r="T688" s="49" t="s">
        <v>3440</v>
      </c>
      <c r="U688" s="49" t="s">
        <v>3440</v>
      </c>
      <c r="V688" s="49" t="s">
        <v>3441</v>
      </c>
      <c r="W688" s="50">
        <v>42434</v>
      </c>
      <c r="X688" s="51" t="s">
        <v>3442</v>
      </c>
      <c r="Y688" s="49" t="s">
        <v>807</v>
      </c>
      <c r="Z688" s="49" t="s">
        <v>808</v>
      </c>
      <c r="AA688" s="49" t="s">
        <v>94</v>
      </c>
      <c r="AB688" s="49" t="s">
        <v>809</v>
      </c>
      <c r="AC688" s="49" t="s">
        <v>116</v>
      </c>
      <c r="AD688"/>
      <c r="AE688" s="49" t="s">
        <v>810</v>
      </c>
      <c r="AF688" s="49" t="s">
        <v>811</v>
      </c>
      <c r="AG688"/>
      <c r="AH688" s="49" t="s">
        <v>812</v>
      </c>
      <c r="AI688" s="49" t="s">
        <v>117</v>
      </c>
      <c r="AJ688" s="49" t="s">
        <v>94</v>
      </c>
      <c r="AK688" s="49" t="s">
        <v>813</v>
      </c>
      <c r="AL688" s="49" t="s">
        <v>813</v>
      </c>
      <c r="AM688"/>
      <c r="AN688" s="49" t="s">
        <v>75</v>
      </c>
      <c r="AO688" s="49" t="s">
        <v>3</v>
      </c>
      <c r="AP688" s="52">
        <v>11.18</v>
      </c>
      <c r="AQ688" s="52">
        <v>0</v>
      </c>
      <c r="AR688" s="50">
        <v>1</v>
      </c>
      <c r="AS688" s="50">
        <v>0</v>
      </c>
      <c r="AT688" s="52">
        <v>75015.69</v>
      </c>
      <c r="AU688" s="52">
        <v>11418.38</v>
      </c>
      <c r="AV688" s="52">
        <v>11.18</v>
      </c>
      <c r="AW688" s="52">
        <v>17922.060000000001</v>
      </c>
      <c r="AX688" s="52">
        <v>7882.55</v>
      </c>
      <c r="AY688" s="52">
        <v>25587.95</v>
      </c>
      <c r="AZ688" s="52">
        <v>75015.69</v>
      </c>
      <c r="BA688" s="52">
        <v>86434.07</v>
      </c>
      <c r="BB688" s="52">
        <v>0</v>
      </c>
      <c r="BC688" s="52">
        <v>0</v>
      </c>
      <c r="BD688" s="52">
        <v>0</v>
      </c>
      <c r="BE688" s="52">
        <v>0</v>
      </c>
      <c r="BF688" s="52">
        <v>0</v>
      </c>
      <c r="BG688" s="52">
        <v>0</v>
      </c>
      <c r="BH688" s="52">
        <v>0</v>
      </c>
      <c r="BI688" s="52">
        <v>212842.32</v>
      </c>
      <c r="BJ688" s="53">
        <v>311</v>
      </c>
      <c r="BK688" s="54" t="s">
        <v>3350</v>
      </c>
      <c r="BL688" s="55"/>
      <c r="BM688" s="55"/>
      <c r="BN688" s="55"/>
      <c r="BO688" s="55"/>
      <c r="BP688" s="55"/>
      <c r="BQ688" s="55"/>
      <c r="BR688" s="55"/>
      <c r="BS688" s="55"/>
      <c r="BT688" s="55"/>
      <c r="BU688" s="55"/>
      <c r="BV688" s="55"/>
      <c r="BW688" s="55"/>
      <c r="BX688" s="55"/>
      <c r="BY688" s="55"/>
      <c r="BZ688" s="55"/>
      <c r="CA688" s="55"/>
      <c r="CB688" s="55"/>
      <c r="CC688" s="55"/>
      <c r="CD688" s="55"/>
    </row>
    <row r="689" spans="1:82" s="1" customFormat="1" ht="15" x14ac:dyDescent="0.25">
      <c r="A689" s="49" t="s">
        <v>127</v>
      </c>
      <c r="B689" s="49" t="s">
        <v>104</v>
      </c>
      <c r="C689" s="49" t="s">
        <v>128</v>
      </c>
      <c r="D689"/>
      <c r="E689"/>
      <c r="F689"/>
      <c r="G689" s="49" t="s">
        <v>129</v>
      </c>
      <c r="H689" s="49" t="s">
        <v>130</v>
      </c>
      <c r="I689" s="49" t="s">
        <v>1015</v>
      </c>
      <c r="J689"/>
      <c r="K689" s="49" t="s">
        <v>70</v>
      </c>
      <c r="L689" s="49" t="s">
        <v>131</v>
      </c>
      <c r="M689"/>
      <c r="N689"/>
      <c r="O689" s="49" t="s">
        <v>1016</v>
      </c>
      <c r="P689"/>
      <c r="Q689" s="49" t="s">
        <v>1018</v>
      </c>
      <c r="R689"/>
      <c r="S689"/>
      <c r="T689" s="49" t="s">
        <v>3440</v>
      </c>
      <c r="U689" s="49" t="s">
        <v>3420</v>
      </c>
      <c r="V689" s="49" t="s">
        <v>3443</v>
      </c>
      <c r="W689" s="50">
        <v>43276</v>
      </c>
      <c r="X689" s="51" t="s">
        <v>3444</v>
      </c>
      <c r="Y689" s="49" t="s">
        <v>149</v>
      </c>
      <c r="Z689" s="49" t="s">
        <v>150</v>
      </c>
      <c r="AA689" s="49" t="s">
        <v>1019</v>
      </c>
      <c r="AB689" s="49" t="s">
        <v>152</v>
      </c>
      <c r="AC689" s="49" t="s">
        <v>153</v>
      </c>
      <c r="AD689"/>
      <c r="AE689" s="49" t="s">
        <v>154</v>
      </c>
      <c r="AF689" s="49" t="s">
        <v>155</v>
      </c>
      <c r="AG689" s="49" t="s">
        <v>156</v>
      </c>
      <c r="AH689" s="49" t="s">
        <v>157</v>
      </c>
      <c r="AI689" s="49" t="s">
        <v>74</v>
      </c>
      <c r="AJ689" s="49" t="s">
        <v>158</v>
      </c>
      <c r="AK689" s="49" t="s">
        <v>159</v>
      </c>
      <c r="AL689" s="49" t="s">
        <v>159</v>
      </c>
      <c r="AM689"/>
      <c r="AN689" s="49" t="s">
        <v>75</v>
      </c>
      <c r="AO689" s="49" t="s">
        <v>3</v>
      </c>
      <c r="AP689" s="52">
        <v>103.53</v>
      </c>
      <c r="AQ689" s="52">
        <v>0</v>
      </c>
      <c r="AR689" s="50">
        <v>1</v>
      </c>
      <c r="AS689" s="50">
        <v>0</v>
      </c>
      <c r="AT689" s="52">
        <v>75015.69</v>
      </c>
      <c r="AU689" s="52">
        <v>11418.38</v>
      </c>
      <c r="AV689" s="52">
        <v>103.53</v>
      </c>
      <c r="AW689" s="52">
        <v>17922.060000000001</v>
      </c>
      <c r="AX689" s="52">
        <v>7882.55</v>
      </c>
      <c r="AY689" s="52">
        <v>25587.95</v>
      </c>
      <c r="AZ689" s="52">
        <v>75015.69</v>
      </c>
      <c r="BA689" s="52">
        <v>86434.07</v>
      </c>
      <c r="BB689" s="52">
        <v>0</v>
      </c>
      <c r="BC689" s="52">
        <v>0</v>
      </c>
      <c r="BD689" s="52">
        <v>0</v>
      </c>
      <c r="BE689" s="52">
        <v>0</v>
      </c>
      <c r="BF689" s="52">
        <v>0</v>
      </c>
      <c r="BG689" s="52">
        <v>0</v>
      </c>
      <c r="BH689" s="52">
        <v>0</v>
      </c>
      <c r="BI689" s="52">
        <v>212842.32</v>
      </c>
      <c r="BJ689" s="53">
        <v>311</v>
      </c>
      <c r="BK689" s="54" t="s">
        <v>3350</v>
      </c>
      <c r="BL689" s="55"/>
      <c r="BM689" s="55"/>
      <c r="BN689" s="55"/>
      <c r="BO689" s="55"/>
      <c r="BP689" s="55"/>
      <c r="BQ689" s="55"/>
      <c r="BR689" s="55"/>
      <c r="BS689" s="55"/>
      <c r="BT689" s="55"/>
      <c r="BU689" s="55"/>
      <c r="BV689" s="55"/>
      <c r="BW689" s="55"/>
      <c r="BX689" s="55"/>
      <c r="BY689" s="55"/>
      <c r="BZ689" s="55"/>
      <c r="CA689" s="55"/>
      <c r="CB689" s="55"/>
      <c r="CC689" s="55"/>
      <c r="CD689" s="55"/>
    </row>
    <row r="690" spans="1:82" s="1" customFormat="1" ht="15" x14ac:dyDescent="0.25">
      <c r="A690" s="49" t="s">
        <v>127</v>
      </c>
      <c r="B690" s="49" t="s">
        <v>104</v>
      </c>
      <c r="C690" s="49" t="s">
        <v>128</v>
      </c>
      <c r="D690"/>
      <c r="E690"/>
      <c r="F690"/>
      <c r="G690" s="49" t="s">
        <v>129</v>
      </c>
      <c r="H690" s="49" t="s">
        <v>130</v>
      </c>
      <c r="I690" s="49" t="s">
        <v>1015</v>
      </c>
      <c r="J690"/>
      <c r="K690" s="49" t="s">
        <v>70</v>
      </c>
      <c r="L690" s="49" t="s">
        <v>131</v>
      </c>
      <c r="M690"/>
      <c r="N690"/>
      <c r="O690" s="49" t="s">
        <v>1016</v>
      </c>
      <c r="P690"/>
      <c r="Q690" s="49" t="s">
        <v>1017</v>
      </c>
      <c r="R690"/>
      <c r="S690"/>
      <c r="T690" s="49" t="s">
        <v>3445</v>
      </c>
      <c r="U690" s="49" t="s">
        <v>3445</v>
      </c>
      <c r="V690" s="49" t="s">
        <v>3446</v>
      </c>
      <c r="W690" s="50">
        <v>49767</v>
      </c>
      <c r="X690" s="51" t="s">
        <v>3447</v>
      </c>
      <c r="Y690" s="49" t="s">
        <v>807</v>
      </c>
      <c r="Z690" s="49" t="s">
        <v>808</v>
      </c>
      <c r="AA690" s="49" t="s">
        <v>94</v>
      </c>
      <c r="AB690" s="49" t="s">
        <v>809</v>
      </c>
      <c r="AC690" s="49" t="s">
        <v>116</v>
      </c>
      <c r="AD690"/>
      <c r="AE690" s="49" t="s">
        <v>810</v>
      </c>
      <c r="AF690" s="49" t="s">
        <v>811</v>
      </c>
      <c r="AG690"/>
      <c r="AH690" s="49" t="s">
        <v>812</v>
      </c>
      <c r="AI690" s="49" t="s">
        <v>117</v>
      </c>
      <c r="AJ690" s="49" t="s">
        <v>94</v>
      </c>
      <c r="AK690" s="49" t="s">
        <v>813</v>
      </c>
      <c r="AL690" s="49" t="s">
        <v>813</v>
      </c>
      <c r="AM690"/>
      <c r="AN690" s="49" t="s">
        <v>75</v>
      </c>
      <c r="AO690" s="49" t="s">
        <v>3</v>
      </c>
      <c r="AP690" s="52">
        <v>10.34</v>
      </c>
      <c r="AQ690" s="52">
        <v>0</v>
      </c>
      <c r="AR690" s="50">
        <v>1</v>
      </c>
      <c r="AS690" s="50">
        <v>0</v>
      </c>
      <c r="AT690" s="52">
        <v>75015.69</v>
      </c>
      <c r="AU690" s="52">
        <v>11418.38</v>
      </c>
      <c r="AV690" s="52">
        <v>10.34</v>
      </c>
      <c r="AW690" s="52">
        <v>17922.060000000001</v>
      </c>
      <c r="AX690" s="52">
        <v>7882.55</v>
      </c>
      <c r="AY690" s="52">
        <v>25587.95</v>
      </c>
      <c r="AZ690" s="52">
        <v>75015.69</v>
      </c>
      <c r="BA690" s="52">
        <v>86434.07</v>
      </c>
      <c r="BB690" s="52">
        <v>0</v>
      </c>
      <c r="BC690" s="52">
        <v>0</v>
      </c>
      <c r="BD690" s="52">
        <v>0</v>
      </c>
      <c r="BE690" s="52">
        <v>0</v>
      </c>
      <c r="BF690" s="52">
        <v>0</v>
      </c>
      <c r="BG690" s="52">
        <v>0</v>
      </c>
      <c r="BH690" s="52">
        <v>0</v>
      </c>
      <c r="BI690" s="52">
        <v>212842.32</v>
      </c>
      <c r="BJ690" s="53">
        <v>311</v>
      </c>
      <c r="BK690" s="54" t="s">
        <v>3350</v>
      </c>
      <c r="BL690" s="55"/>
      <c r="BM690" s="55"/>
      <c r="BN690" s="55"/>
      <c r="BO690" s="55"/>
      <c r="BP690" s="55"/>
      <c r="BQ690" s="55"/>
      <c r="BR690" s="55"/>
      <c r="BS690" s="55"/>
      <c r="BT690" s="55"/>
      <c r="BU690" s="55"/>
      <c r="BV690" s="55"/>
      <c r="BW690" s="55"/>
      <c r="BX690" s="55"/>
      <c r="BY690" s="55"/>
      <c r="BZ690" s="55"/>
      <c r="CA690" s="55"/>
      <c r="CB690" s="55"/>
      <c r="CC690" s="55"/>
      <c r="CD690" s="55"/>
    </row>
    <row r="691" spans="1:82" s="1" customFormat="1" ht="15" x14ac:dyDescent="0.25">
      <c r="A691" s="49" t="s">
        <v>127</v>
      </c>
      <c r="B691" s="49" t="s">
        <v>104</v>
      </c>
      <c r="C691" s="49" t="s">
        <v>128</v>
      </c>
      <c r="D691"/>
      <c r="E691"/>
      <c r="F691"/>
      <c r="G691" s="49" t="s">
        <v>129</v>
      </c>
      <c r="H691" s="49" t="s">
        <v>130</v>
      </c>
      <c r="I691" s="49" t="s">
        <v>1015</v>
      </c>
      <c r="J691"/>
      <c r="K691" s="49" t="s">
        <v>70</v>
      </c>
      <c r="L691" s="49" t="s">
        <v>131</v>
      </c>
      <c r="M691"/>
      <c r="N691"/>
      <c r="O691" s="49" t="s">
        <v>1016</v>
      </c>
      <c r="P691"/>
      <c r="Q691" s="49" t="s">
        <v>1018</v>
      </c>
      <c r="R691"/>
      <c r="S691"/>
      <c r="T691" s="49" t="s">
        <v>3445</v>
      </c>
      <c r="U691" s="49" t="s">
        <v>3445</v>
      </c>
      <c r="V691" s="49" t="s">
        <v>3448</v>
      </c>
      <c r="W691" s="50">
        <v>49331</v>
      </c>
      <c r="X691" s="51" t="s">
        <v>3449</v>
      </c>
      <c r="Y691" s="49" t="s">
        <v>1028</v>
      </c>
      <c r="Z691" s="49" t="s">
        <v>1029</v>
      </c>
      <c r="AA691" s="49" t="s">
        <v>94</v>
      </c>
      <c r="AB691" s="49" t="s">
        <v>1030</v>
      </c>
      <c r="AC691" s="49" t="s">
        <v>95</v>
      </c>
      <c r="AD691"/>
      <c r="AE691" s="49" t="s">
        <v>1031</v>
      </c>
      <c r="AF691" s="49" t="s">
        <v>1032</v>
      </c>
      <c r="AG691" s="49" t="s">
        <v>115</v>
      </c>
      <c r="AH691" s="49" t="s">
        <v>1033</v>
      </c>
      <c r="AI691" s="49" t="s">
        <v>74</v>
      </c>
      <c r="AJ691" s="49" t="s">
        <v>97</v>
      </c>
      <c r="AK691" s="49" t="s">
        <v>109</v>
      </c>
      <c r="AL691" s="49" t="s">
        <v>110</v>
      </c>
      <c r="AM691"/>
      <c r="AN691" s="49" t="s">
        <v>75</v>
      </c>
      <c r="AO691" s="49" t="s">
        <v>3</v>
      </c>
      <c r="AP691" s="52">
        <v>63.23</v>
      </c>
      <c r="AQ691" s="52">
        <v>0</v>
      </c>
      <c r="AR691" s="50">
        <v>1</v>
      </c>
      <c r="AS691" s="50">
        <v>0</v>
      </c>
      <c r="AT691" s="52">
        <v>75015.69</v>
      </c>
      <c r="AU691" s="52">
        <v>11418.38</v>
      </c>
      <c r="AV691" s="52">
        <v>63.23</v>
      </c>
      <c r="AW691" s="52">
        <v>17922.060000000001</v>
      </c>
      <c r="AX691" s="52">
        <v>7882.55</v>
      </c>
      <c r="AY691" s="52">
        <v>25587.95</v>
      </c>
      <c r="AZ691" s="52">
        <v>75015.69</v>
      </c>
      <c r="BA691" s="52">
        <v>86434.07</v>
      </c>
      <c r="BB691" s="52">
        <v>0</v>
      </c>
      <c r="BC691" s="52">
        <v>0</v>
      </c>
      <c r="BD691" s="52">
        <v>0</v>
      </c>
      <c r="BE691" s="52">
        <v>0</v>
      </c>
      <c r="BF691" s="52">
        <v>0</v>
      </c>
      <c r="BG691" s="52">
        <v>0</v>
      </c>
      <c r="BH691" s="52">
        <v>0</v>
      </c>
      <c r="BI691" s="52">
        <v>212842.32</v>
      </c>
      <c r="BJ691" s="53">
        <v>311</v>
      </c>
      <c r="BK691" s="54" t="s">
        <v>3350</v>
      </c>
      <c r="BL691" s="55"/>
      <c r="BM691" s="55"/>
      <c r="BN691" s="55"/>
      <c r="BO691" s="55"/>
      <c r="BP691" s="55"/>
      <c r="BQ691" s="55"/>
      <c r="BR691" s="55"/>
      <c r="BS691" s="55"/>
      <c r="BT691" s="55"/>
      <c r="BU691" s="55"/>
      <c r="BV691" s="55"/>
      <c r="BW691" s="55"/>
      <c r="BX691" s="55"/>
      <c r="BY691" s="55"/>
      <c r="BZ691" s="55"/>
      <c r="CA691" s="55"/>
      <c r="CB691" s="55"/>
      <c r="CC691" s="55"/>
      <c r="CD691" s="55"/>
    </row>
    <row r="692" spans="1:82" s="1" customFormat="1" ht="15" x14ac:dyDescent="0.25">
      <c r="A692" s="49" t="s">
        <v>127</v>
      </c>
      <c r="B692" s="49" t="s">
        <v>104</v>
      </c>
      <c r="C692" s="49" t="s">
        <v>128</v>
      </c>
      <c r="D692"/>
      <c r="E692"/>
      <c r="F692"/>
      <c r="G692" s="49" t="s">
        <v>129</v>
      </c>
      <c r="H692" s="49" t="s">
        <v>130</v>
      </c>
      <c r="I692" s="49" t="s">
        <v>1015</v>
      </c>
      <c r="J692"/>
      <c r="K692" s="49" t="s">
        <v>70</v>
      </c>
      <c r="L692" s="49" t="s">
        <v>131</v>
      </c>
      <c r="M692"/>
      <c r="N692"/>
      <c r="O692" s="49" t="s">
        <v>1016</v>
      </c>
      <c r="P692"/>
      <c r="Q692" s="49" t="s">
        <v>1018</v>
      </c>
      <c r="R692"/>
      <c r="S692"/>
      <c r="T692" s="49" t="s">
        <v>3445</v>
      </c>
      <c r="U692" s="49" t="s">
        <v>3445</v>
      </c>
      <c r="V692" s="49" t="s">
        <v>3450</v>
      </c>
      <c r="W692" s="50">
        <v>44553</v>
      </c>
      <c r="X692" s="51" t="s">
        <v>3451</v>
      </c>
      <c r="Y692" s="49" t="s">
        <v>1354</v>
      </c>
      <c r="Z692" s="49" t="s">
        <v>1355</v>
      </c>
      <c r="AA692" s="49" t="s">
        <v>98</v>
      </c>
      <c r="AB692" s="49" t="s">
        <v>99</v>
      </c>
      <c r="AC692" s="49" t="s">
        <v>100</v>
      </c>
      <c r="AD692"/>
      <c r="AE692" s="49" t="s">
        <v>1356</v>
      </c>
      <c r="AF692" s="49" t="s">
        <v>1103</v>
      </c>
      <c r="AG692" s="49" t="s">
        <v>73</v>
      </c>
      <c r="AH692" s="49" t="s">
        <v>1357</v>
      </c>
      <c r="AI692" s="49" t="s">
        <v>74</v>
      </c>
      <c r="AJ692" s="49" t="s">
        <v>98</v>
      </c>
      <c r="AK692" s="49" t="s">
        <v>1358</v>
      </c>
      <c r="AL692" s="49" t="s">
        <v>1358</v>
      </c>
      <c r="AM692"/>
      <c r="AN692" s="49" t="s">
        <v>75</v>
      </c>
      <c r="AO692" s="49" t="s">
        <v>3</v>
      </c>
      <c r="AP692" s="52">
        <v>916.72</v>
      </c>
      <c r="AQ692" s="52">
        <v>0</v>
      </c>
      <c r="AR692" s="50">
        <v>1</v>
      </c>
      <c r="AS692" s="50">
        <v>0</v>
      </c>
      <c r="AT692" s="52">
        <v>75015.69</v>
      </c>
      <c r="AU692" s="52">
        <v>11418.38</v>
      </c>
      <c r="AV692" s="52">
        <v>916.72</v>
      </c>
      <c r="AW692" s="52">
        <v>17922.060000000001</v>
      </c>
      <c r="AX692" s="52">
        <v>7882.55</v>
      </c>
      <c r="AY692" s="52">
        <v>25587.95</v>
      </c>
      <c r="AZ692" s="52">
        <v>75015.69</v>
      </c>
      <c r="BA692" s="52">
        <v>86434.07</v>
      </c>
      <c r="BB692" s="52">
        <v>0</v>
      </c>
      <c r="BC692" s="52">
        <v>0</v>
      </c>
      <c r="BD692" s="52">
        <v>0</v>
      </c>
      <c r="BE692" s="52">
        <v>0</v>
      </c>
      <c r="BF692" s="52">
        <v>0</v>
      </c>
      <c r="BG692" s="52">
        <v>0</v>
      </c>
      <c r="BH692" s="52">
        <v>0</v>
      </c>
      <c r="BI692" s="52">
        <v>212842.32</v>
      </c>
      <c r="BJ692" s="53">
        <v>311</v>
      </c>
      <c r="BK692" s="54" t="s">
        <v>3350</v>
      </c>
      <c r="BL692" s="55"/>
      <c r="BM692" s="55"/>
      <c r="BN692" s="55"/>
      <c r="BO692" s="55"/>
      <c r="BP692" s="55"/>
      <c r="BQ692" s="55"/>
      <c r="BR692" s="55"/>
      <c r="BS692" s="55"/>
      <c r="BT692" s="55"/>
      <c r="BU692" s="55"/>
      <c r="BV692" s="55"/>
      <c r="BW692" s="55"/>
      <c r="BX692" s="55"/>
      <c r="BY692" s="55"/>
      <c r="BZ692" s="55"/>
      <c r="CA692" s="55"/>
      <c r="CB692" s="55"/>
      <c r="CC692" s="55"/>
      <c r="CD692" s="55"/>
    </row>
    <row r="693" spans="1:82" s="1" customFormat="1" ht="15" x14ac:dyDescent="0.25">
      <c r="A693" s="49" t="s">
        <v>127</v>
      </c>
      <c r="B693" s="49" t="s">
        <v>104</v>
      </c>
      <c r="C693" s="49" t="s">
        <v>128</v>
      </c>
      <c r="D693"/>
      <c r="E693"/>
      <c r="F693"/>
      <c r="G693" s="49" t="s">
        <v>129</v>
      </c>
      <c r="H693" s="49" t="s">
        <v>130</v>
      </c>
      <c r="I693" s="49" t="s">
        <v>1015</v>
      </c>
      <c r="J693"/>
      <c r="K693" s="49" t="s">
        <v>70</v>
      </c>
      <c r="L693" s="49" t="s">
        <v>131</v>
      </c>
      <c r="M693"/>
      <c r="N693"/>
      <c r="O693" s="49" t="s">
        <v>1016</v>
      </c>
      <c r="P693"/>
      <c r="Q693" s="49" t="s">
        <v>1017</v>
      </c>
      <c r="R693"/>
      <c r="S693"/>
      <c r="T693" s="49" t="s">
        <v>3452</v>
      </c>
      <c r="U693" s="49" t="s">
        <v>3452</v>
      </c>
      <c r="V693" s="49" t="s">
        <v>3453</v>
      </c>
      <c r="W693" s="50">
        <v>35760</v>
      </c>
      <c r="X693" s="51" t="s">
        <v>3454</v>
      </c>
      <c r="Y693" s="49" t="s">
        <v>807</v>
      </c>
      <c r="Z693" s="49" t="s">
        <v>808</v>
      </c>
      <c r="AA693" s="49" t="s">
        <v>94</v>
      </c>
      <c r="AB693" s="49" t="s">
        <v>809</v>
      </c>
      <c r="AC693" s="49" t="s">
        <v>116</v>
      </c>
      <c r="AD693"/>
      <c r="AE693" s="49" t="s">
        <v>810</v>
      </c>
      <c r="AF693" s="49" t="s">
        <v>811</v>
      </c>
      <c r="AG693"/>
      <c r="AH693" s="49" t="s">
        <v>812</v>
      </c>
      <c r="AI693" s="49" t="s">
        <v>117</v>
      </c>
      <c r="AJ693" s="49" t="s">
        <v>94</v>
      </c>
      <c r="AK693" s="49" t="s">
        <v>813</v>
      </c>
      <c r="AL693" s="49" t="s">
        <v>813</v>
      </c>
      <c r="AM693"/>
      <c r="AN693" s="49" t="s">
        <v>75</v>
      </c>
      <c r="AO693" s="49" t="s">
        <v>3</v>
      </c>
      <c r="AP693" s="52">
        <v>8.5299999999999994</v>
      </c>
      <c r="AQ693" s="52">
        <v>0</v>
      </c>
      <c r="AR693" s="50">
        <v>1</v>
      </c>
      <c r="AS693" s="50">
        <v>0</v>
      </c>
      <c r="AT693" s="52">
        <v>75015.69</v>
      </c>
      <c r="AU693" s="52">
        <v>11418.38</v>
      </c>
      <c r="AV693" s="52">
        <v>8.5299999999999994</v>
      </c>
      <c r="AW693" s="52">
        <v>17922.060000000001</v>
      </c>
      <c r="AX693" s="52">
        <v>7882.55</v>
      </c>
      <c r="AY693" s="52">
        <v>25587.95</v>
      </c>
      <c r="AZ693" s="52">
        <v>75015.69</v>
      </c>
      <c r="BA693" s="52">
        <v>86434.07</v>
      </c>
      <c r="BB693" s="52">
        <v>0</v>
      </c>
      <c r="BC693" s="52">
        <v>0</v>
      </c>
      <c r="BD693" s="52">
        <v>0</v>
      </c>
      <c r="BE693" s="52">
        <v>0</v>
      </c>
      <c r="BF693" s="52">
        <v>0</v>
      </c>
      <c r="BG693" s="52">
        <v>0</v>
      </c>
      <c r="BH693" s="52">
        <v>0</v>
      </c>
      <c r="BI693" s="52">
        <v>212842.32</v>
      </c>
      <c r="BJ693" s="53">
        <v>311</v>
      </c>
      <c r="BK693" s="54" t="s">
        <v>3350</v>
      </c>
      <c r="BL693" s="55"/>
      <c r="BM693" s="55"/>
      <c r="BN693" s="55"/>
      <c r="BO693" s="55"/>
      <c r="BP693" s="55"/>
      <c r="BQ693" s="55"/>
      <c r="BR693" s="55"/>
      <c r="BS693" s="55"/>
      <c r="BT693" s="55"/>
      <c r="BU693" s="55"/>
      <c r="BV693" s="55"/>
      <c r="BW693" s="55"/>
      <c r="BX693" s="55"/>
      <c r="BY693" s="55"/>
      <c r="BZ693" s="55"/>
      <c r="CA693" s="55"/>
      <c r="CB693" s="55"/>
      <c r="CC693" s="55"/>
      <c r="CD693" s="55"/>
    </row>
    <row r="694" spans="1:82" s="1" customFormat="1" ht="15" x14ac:dyDescent="0.25">
      <c r="A694" s="49" t="s">
        <v>127</v>
      </c>
      <c r="B694" s="49" t="s">
        <v>104</v>
      </c>
      <c r="C694" s="49" t="s">
        <v>128</v>
      </c>
      <c r="D694"/>
      <c r="E694"/>
      <c r="F694"/>
      <c r="G694" s="49" t="s">
        <v>129</v>
      </c>
      <c r="H694" s="49" t="s">
        <v>130</v>
      </c>
      <c r="I694" s="49" t="s">
        <v>1015</v>
      </c>
      <c r="J694"/>
      <c r="K694" s="49" t="s">
        <v>70</v>
      </c>
      <c r="L694" s="49" t="s">
        <v>131</v>
      </c>
      <c r="M694"/>
      <c r="N694"/>
      <c r="O694" s="49" t="s">
        <v>1016</v>
      </c>
      <c r="P694"/>
      <c r="Q694" s="49" t="s">
        <v>1018</v>
      </c>
      <c r="R694"/>
      <c r="S694"/>
      <c r="T694" s="49" t="s">
        <v>3452</v>
      </c>
      <c r="U694" s="49" t="s">
        <v>3445</v>
      </c>
      <c r="V694" s="49" t="s">
        <v>3455</v>
      </c>
      <c r="W694" s="50">
        <v>34957</v>
      </c>
      <c r="X694" s="51" t="s">
        <v>3456</v>
      </c>
      <c r="Y694" s="49" t="s">
        <v>2204</v>
      </c>
      <c r="Z694" s="49" t="s">
        <v>2205</v>
      </c>
      <c r="AA694" s="49" t="s">
        <v>105</v>
      </c>
      <c r="AB694" s="49" t="s">
        <v>106</v>
      </c>
      <c r="AC694" s="49" t="s">
        <v>107</v>
      </c>
      <c r="AD694"/>
      <c r="AE694" s="49" t="s">
        <v>2206</v>
      </c>
      <c r="AF694" s="49" t="s">
        <v>114</v>
      </c>
      <c r="AG694" s="49" t="s">
        <v>115</v>
      </c>
      <c r="AH694" s="49" t="s">
        <v>2207</v>
      </c>
      <c r="AI694" s="49" t="s">
        <v>74</v>
      </c>
      <c r="AJ694" s="49" t="s">
        <v>108</v>
      </c>
      <c r="AK694" s="49" t="s">
        <v>2204</v>
      </c>
      <c r="AL694" s="49" t="s">
        <v>2204</v>
      </c>
      <c r="AM694"/>
      <c r="AN694" s="49" t="s">
        <v>75</v>
      </c>
      <c r="AO694" s="49" t="s">
        <v>3</v>
      </c>
      <c r="AP694" s="52">
        <v>711.88</v>
      </c>
      <c r="AQ694" s="52">
        <v>0</v>
      </c>
      <c r="AR694" s="50">
        <v>1</v>
      </c>
      <c r="AS694" s="50">
        <v>0</v>
      </c>
      <c r="AT694" s="52">
        <v>75015.69</v>
      </c>
      <c r="AU694" s="52">
        <v>11418.38</v>
      </c>
      <c r="AV694" s="52">
        <v>711.88</v>
      </c>
      <c r="AW694" s="52">
        <v>17922.060000000001</v>
      </c>
      <c r="AX694" s="52">
        <v>7882.55</v>
      </c>
      <c r="AY694" s="52">
        <v>25587.95</v>
      </c>
      <c r="AZ694" s="52">
        <v>75015.69</v>
      </c>
      <c r="BA694" s="52">
        <v>86434.07</v>
      </c>
      <c r="BB694" s="52">
        <v>0</v>
      </c>
      <c r="BC694" s="52">
        <v>0</v>
      </c>
      <c r="BD694" s="52">
        <v>0</v>
      </c>
      <c r="BE694" s="52">
        <v>0</v>
      </c>
      <c r="BF694" s="52">
        <v>0</v>
      </c>
      <c r="BG694" s="52">
        <v>0</v>
      </c>
      <c r="BH694" s="52">
        <v>0</v>
      </c>
      <c r="BI694" s="52">
        <v>212842.32</v>
      </c>
      <c r="BJ694" s="53">
        <v>311</v>
      </c>
      <c r="BK694" s="54" t="s">
        <v>3350</v>
      </c>
      <c r="BL694" s="55"/>
      <c r="BM694" s="55"/>
      <c r="BN694" s="55"/>
      <c r="BO694" s="55"/>
      <c r="BP694" s="55"/>
      <c r="BQ694" s="55"/>
      <c r="BR694" s="55"/>
      <c r="BS694" s="55"/>
      <c r="BT694" s="55"/>
      <c r="BU694" s="55"/>
      <c r="BV694" s="55"/>
      <c r="BW694" s="55"/>
      <c r="BX694" s="55"/>
      <c r="BY694" s="55"/>
      <c r="BZ694" s="55"/>
      <c r="CA694" s="55"/>
      <c r="CB694" s="55"/>
      <c r="CC694" s="55"/>
      <c r="CD694" s="55"/>
    </row>
    <row r="695" spans="1:82" s="1" customFormat="1" ht="15" x14ac:dyDescent="0.25">
      <c r="A695" s="49" t="s">
        <v>127</v>
      </c>
      <c r="B695" s="49" t="s">
        <v>104</v>
      </c>
      <c r="C695" s="49" t="s">
        <v>128</v>
      </c>
      <c r="D695"/>
      <c r="E695"/>
      <c r="F695"/>
      <c r="G695" s="49" t="s">
        <v>129</v>
      </c>
      <c r="H695" s="49" t="s">
        <v>130</v>
      </c>
      <c r="I695" s="49" t="s">
        <v>1015</v>
      </c>
      <c r="J695"/>
      <c r="K695" s="49" t="s">
        <v>70</v>
      </c>
      <c r="L695" s="49" t="s">
        <v>131</v>
      </c>
      <c r="M695"/>
      <c r="N695"/>
      <c r="O695" s="49" t="s">
        <v>1016</v>
      </c>
      <c r="P695"/>
      <c r="Q695" s="49" t="s">
        <v>1017</v>
      </c>
      <c r="R695"/>
      <c r="S695"/>
      <c r="T695" s="49" t="s">
        <v>3457</v>
      </c>
      <c r="U695" s="49" t="s">
        <v>3457</v>
      </c>
      <c r="V695" s="49" t="s">
        <v>3458</v>
      </c>
      <c r="W695" s="50">
        <v>21267</v>
      </c>
      <c r="X695" s="51" t="s">
        <v>3459</v>
      </c>
      <c r="Y695" s="49" t="s">
        <v>807</v>
      </c>
      <c r="Z695" s="49" t="s">
        <v>808</v>
      </c>
      <c r="AA695" s="49" t="s">
        <v>94</v>
      </c>
      <c r="AB695" s="49" t="s">
        <v>809</v>
      </c>
      <c r="AC695" s="49" t="s">
        <v>116</v>
      </c>
      <c r="AD695"/>
      <c r="AE695" s="49" t="s">
        <v>810</v>
      </c>
      <c r="AF695" s="49" t="s">
        <v>811</v>
      </c>
      <c r="AG695"/>
      <c r="AH695" s="49" t="s">
        <v>812</v>
      </c>
      <c r="AI695" s="49" t="s">
        <v>117</v>
      </c>
      <c r="AJ695" s="49" t="s">
        <v>94</v>
      </c>
      <c r="AK695" s="49" t="s">
        <v>813</v>
      </c>
      <c r="AL695" s="49" t="s">
        <v>813</v>
      </c>
      <c r="AM695"/>
      <c r="AN695" s="49" t="s">
        <v>75</v>
      </c>
      <c r="AO695" s="49" t="s">
        <v>3</v>
      </c>
      <c r="AP695" s="52">
        <v>17.420000000000002</v>
      </c>
      <c r="AQ695" s="52">
        <v>0</v>
      </c>
      <c r="AR695" s="50">
        <v>1</v>
      </c>
      <c r="AS695" s="50">
        <v>0</v>
      </c>
      <c r="AT695" s="52">
        <v>75015.69</v>
      </c>
      <c r="AU695" s="52">
        <v>11418.38</v>
      </c>
      <c r="AV695" s="52">
        <v>17.420000000000002</v>
      </c>
      <c r="AW695" s="52">
        <v>17922.060000000001</v>
      </c>
      <c r="AX695" s="52">
        <v>7882.55</v>
      </c>
      <c r="AY695" s="52">
        <v>25587.95</v>
      </c>
      <c r="AZ695" s="52">
        <v>75015.69</v>
      </c>
      <c r="BA695" s="52">
        <v>86434.07</v>
      </c>
      <c r="BB695" s="52">
        <v>0</v>
      </c>
      <c r="BC695" s="52">
        <v>0</v>
      </c>
      <c r="BD695" s="52">
        <v>0</v>
      </c>
      <c r="BE695" s="52">
        <v>0</v>
      </c>
      <c r="BF695" s="52">
        <v>0</v>
      </c>
      <c r="BG695" s="52">
        <v>0</v>
      </c>
      <c r="BH695" s="52">
        <v>0</v>
      </c>
      <c r="BI695" s="52">
        <v>212842.32</v>
      </c>
      <c r="BJ695" s="53">
        <v>311</v>
      </c>
      <c r="BK695" s="54" t="s">
        <v>3350</v>
      </c>
      <c r="BL695" s="55"/>
      <c r="BM695" s="55"/>
      <c r="BN695" s="55"/>
      <c r="BO695" s="55"/>
      <c r="BP695" s="55"/>
      <c r="BQ695" s="55"/>
      <c r="BR695" s="55"/>
      <c r="BS695" s="55"/>
      <c r="BT695" s="55"/>
      <c r="BU695" s="55"/>
      <c r="BV695" s="55"/>
      <c r="BW695" s="55"/>
      <c r="BX695" s="55"/>
      <c r="BY695" s="55"/>
      <c r="BZ695" s="55"/>
      <c r="CA695" s="55"/>
      <c r="CB695" s="55"/>
      <c r="CC695" s="55"/>
      <c r="CD695" s="55"/>
    </row>
    <row r="696" spans="1:82" s="1" customFormat="1" ht="23.25" x14ac:dyDescent="0.25">
      <c r="A696" s="49" t="s">
        <v>127</v>
      </c>
      <c r="B696" s="49" t="s">
        <v>104</v>
      </c>
      <c r="C696" s="49" t="s">
        <v>128</v>
      </c>
      <c r="D696"/>
      <c r="E696"/>
      <c r="F696"/>
      <c r="G696" s="49" t="s">
        <v>129</v>
      </c>
      <c r="H696" s="49" t="s">
        <v>130</v>
      </c>
      <c r="I696" s="49" t="s">
        <v>1015</v>
      </c>
      <c r="J696"/>
      <c r="K696" s="49" t="s">
        <v>70</v>
      </c>
      <c r="L696" s="49" t="s">
        <v>131</v>
      </c>
      <c r="M696"/>
      <c r="N696"/>
      <c r="O696" s="49" t="s">
        <v>1016</v>
      </c>
      <c r="P696"/>
      <c r="Q696" s="49" t="s">
        <v>1018</v>
      </c>
      <c r="R696"/>
      <c r="S696"/>
      <c r="T696" s="49" t="s">
        <v>3457</v>
      </c>
      <c r="U696" s="49" t="s">
        <v>3460</v>
      </c>
      <c r="V696" s="49" t="s">
        <v>112</v>
      </c>
      <c r="W696" s="50">
        <v>20687</v>
      </c>
      <c r="X696" s="51" t="s">
        <v>3461</v>
      </c>
      <c r="Y696" s="49" t="s">
        <v>140</v>
      </c>
      <c r="Z696" s="49" t="s">
        <v>141</v>
      </c>
      <c r="AA696" s="49" t="s">
        <v>142</v>
      </c>
      <c r="AB696" s="49" t="s">
        <v>143</v>
      </c>
      <c r="AC696" s="49" t="s">
        <v>144</v>
      </c>
      <c r="AD696"/>
      <c r="AE696" s="49" t="s">
        <v>1022</v>
      </c>
      <c r="AF696" s="49" t="s">
        <v>114</v>
      </c>
      <c r="AG696" s="49" t="s">
        <v>115</v>
      </c>
      <c r="AH696" s="49" t="s">
        <v>146</v>
      </c>
      <c r="AI696" s="49" t="s">
        <v>74</v>
      </c>
      <c r="AJ696" s="49" t="s">
        <v>147</v>
      </c>
      <c r="AK696" s="49" t="s">
        <v>148</v>
      </c>
      <c r="AL696" s="49" t="s">
        <v>148</v>
      </c>
      <c r="AM696"/>
      <c r="AN696" s="49" t="s">
        <v>75</v>
      </c>
      <c r="AO696" s="49" t="s">
        <v>3</v>
      </c>
      <c r="AP696" s="52">
        <v>6.57</v>
      </c>
      <c r="AQ696" s="52">
        <v>0</v>
      </c>
      <c r="AR696" s="50">
        <v>1</v>
      </c>
      <c r="AS696" s="50">
        <v>0</v>
      </c>
      <c r="AT696" s="52">
        <v>75015.69</v>
      </c>
      <c r="AU696" s="52">
        <v>11418.38</v>
      </c>
      <c r="AV696" s="52">
        <v>6.57</v>
      </c>
      <c r="AW696" s="52">
        <v>17922.060000000001</v>
      </c>
      <c r="AX696" s="52">
        <v>7882.55</v>
      </c>
      <c r="AY696" s="52">
        <v>25587.95</v>
      </c>
      <c r="AZ696" s="52">
        <v>75015.69</v>
      </c>
      <c r="BA696" s="52">
        <v>86434.07</v>
      </c>
      <c r="BB696" s="52">
        <v>0</v>
      </c>
      <c r="BC696" s="52">
        <v>0</v>
      </c>
      <c r="BD696" s="52">
        <v>0</v>
      </c>
      <c r="BE696" s="52">
        <v>0</v>
      </c>
      <c r="BF696" s="52">
        <v>0</v>
      </c>
      <c r="BG696" s="52">
        <v>0</v>
      </c>
      <c r="BH696" s="52">
        <v>0</v>
      </c>
      <c r="BI696" s="52">
        <v>212842.32</v>
      </c>
      <c r="BJ696" s="53">
        <v>311</v>
      </c>
      <c r="BK696" s="54" t="s">
        <v>3350</v>
      </c>
      <c r="BL696" s="55"/>
      <c r="BM696" s="55"/>
      <c r="BN696" s="55"/>
      <c r="BO696" s="55"/>
      <c r="BP696" s="55"/>
      <c r="BQ696" s="55"/>
      <c r="BR696" s="55"/>
      <c r="BS696" s="55"/>
      <c r="BT696" s="55"/>
      <c r="BU696" s="55"/>
      <c r="BV696" s="55"/>
      <c r="BW696" s="55"/>
      <c r="BX696" s="55"/>
      <c r="BY696" s="55"/>
      <c r="BZ696" s="55"/>
      <c r="CA696" s="55"/>
      <c r="CB696" s="55"/>
      <c r="CC696" s="55"/>
      <c r="CD696" s="55"/>
    </row>
    <row r="697" spans="1:82" s="1" customFormat="1" ht="23.25" x14ac:dyDescent="0.25">
      <c r="A697" s="49" t="s">
        <v>127</v>
      </c>
      <c r="B697" s="49" t="s">
        <v>104</v>
      </c>
      <c r="C697" s="49" t="s">
        <v>128</v>
      </c>
      <c r="D697"/>
      <c r="E697"/>
      <c r="F697"/>
      <c r="G697" s="49" t="s">
        <v>129</v>
      </c>
      <c r="H697" s="49" t="s">
        <v>130</v>
      </c>
      <c r="I697" s="49" t="s">
        <v>1015</v>
      </c>
      <c r="J697"/>
      <c r="K697" s="49" t="s">
        <v>70</v>
      </c>
      <c r="L697" s="49" t="s">
        <v>131</v>
      </c>
      <c r="M697"/>
      <c r="N697"/>
      <c r="O697" s="49" t="s">
        <v>1016</v>
      </c>
      <c r="P697"/>
      <c r="Q697" s="49" t="s">
        <v>1018</v>
      </c>
      <c r="R697"/>
      <c r="S697"/>
      <c r="T697" s="49" t="s">
        <v>3457</v>
      </c>
      <c r="U697" s="49" t="s">
        <v>3460</v>
      </c>
      <c r="V697" s="49" t="s">
        <v>112</v>
      </c>
      <c r="W697" s="50">
        <v>20688</v>
      </c>
      <c r="X697" s="51" t="s">
        <v>3461</v>
      </c>
      <c r="Y697" s="49" t="s">
        <v>140</v>
      </c>
      <c r="Z697" s="49" t="s">
        <v>141</v>
      </c>
      <c r="AA697" s="49" t="s">
        <v>142</v>
      </c>
      <c r="AB697" s="49" t="s">
        <v>143</v>
      </c>
      <c r="AC697" s="49" t="s">
        <v>144</v>
      </c>
      <c r="AD697"/>
      <c r="AE697" s="49" t="s">
        <v>1022</v>
      </c>
      <c r="AF697" s="49" t="s">
        <v>114</v>
      </c>
      <c r="AG697" s="49" t="s">
        <v>115</v>
      </c>
      <c r="AH697" s="49" t="s">
        <v>146</v>
      </c>
      <c r="AI697" s="49" t="s">
        <v>74</v>
      </c>
      <c r="AJ697" s="49" t="s">
        <v>147</v>
      </c>
      <c r="AK697" s="49" t="s">
        <v>148</v>
      </c>
      <c r="AL697" s="49" t="s">
        <v>148</v>
      </c>
      <c r="AM697"/>
      <c r="AN697" s="49" t="s">
        <v>75</v>
      </c>
      <c r="AO697" s="49" t="s">
        <v>3</v>
      </c>
      <c r="AP697" s="52">
        <v>1.69</v>
      </c>
      <c r="AQ697" s="52">
        <v>0</v>
      </c>
      <c r="AR697" s="50">
        <v>1</v>
      </c>
      <c r="AS697" s="50">
        <v>0</v>
      </c>
      <c r="AT697" s="52">
        <v>75015.69</v>
      </c>
      <c r="AU697" s="52">
        <v>11418.38</v>
      </c>
      <c r="AV697" s="52">
        <v>1.69</v>
      </c>
      <c r="AW697" s="52">
        <v>17922.060000000001</v>
      </c>
      <c r="AX697" s="52">
        <v>7882.55</v>
      </c>
      <c r="AY697" s="52">
        <v>25587.95</v>
      </c>
      <c r="AZ697" s="52">
        <v>75015.69</v>
      </c>
      <c r="BA697" s="52">
        <v>86434.07</v>
      </c>
      <c r="BB697" s="52">
        <v>0</v>
      </c>
      <c r="BC697" s="52">
        <v>0</v>
      </c>
      <c r="BD697" s="52">
        <v>0</v>
      </c>
      <c r="BE697" s="52">
        <v>0</v>
      </c>
      <c r="BF697" s="52">
        <v>0</v>
      </c>
      <c r="BG697" s="52">
        <v>0</v>
      </c>
      <c r="BH697" s="52">
        <v>0</v>
      </c>
      <c r="BI697" s="52">
        <v>212842.32</v>
      </c>
      <c r="BJ697" s="53">
        <v>311</v>
      </c>
      <c r="BK697" s="54" t="s">
        <v>3350</v>
      </c>
      <c r="BL697" s="55"/>
      <c r="BM697" s="55"/>
      <c r="BN697" s="55"/>
      <c r="BO697" s="55"/>
      <c r="BP697" s="55"/>
      <c r="BQ697" s="55"/>
      <c r="BR697" s="55"/>
      <c r="BS697" s="55"/>
      <c r="BT697" s="55"/>
      <c r="BU697" s="55"/>
      <c r="BV697" s="55"/>
      <c r="BW697" s="55"/>
      <c r="BX697" s="55"/>
      <c r="BY697" s="55"/>
      <c r="BZ697" s="55"/>
      <c r="CA697" s="55"/>
      <c r="CB697" s="55"/>
      <c r="CC697" s="55"/>
      <c r="CD697" s="55"/>
    </row>
    <row r="698" spans="1:82" s="1" customFormat="1" ht="15" x14ac:dyDescent="0.25">
      <c r="A698" s="49" t="s">
        <v>127</v>
      </c>
      <c r="B698" s="49" t="s">
        <v>104</v>
      </c>
      <c r="C698" s="49" t="s">
        <v>128</v>
      </c>
      <c r="D698"/>
      <c r="E698"/>
      <c r="F698"/>
      <c r="G698" s="49" t="s">
        <v>129</v>
      </c>
      <c r="H698" s="49" t="s">
        <v>130</v>
      </c>
      <c r="I698" s="49" t="s">
        <v>1015</v>
      </c>
      <c r="J698"/>
      <c r="K698" s="49" t="s">
        <v>70</v>
      </c>
      <c r="L698" s="49" t="s">
        <v>131</v>
      </c>
      <c r="M698"/>
      <c r="N698"/>
      <c r="O698" s="49" t="s">
        <v>1016</v>
      </c>
      <c r="P698"/>
      <c r="Q698" s="49" t="s">
        <v>1017</v>
      </c>
      <c r="R698"/>
      <c r="S698"/>
      <c r="T698" s="49" t="s">
        <v>3462</v>
      </c>
      <c r="U698" s="49" t="s">
        <v>3462</v>
      </c>
      <c r="V698" s="49" t="s">
        <v>3463</v>
      </c>
      <c r="W698" s="50">
        <v>34755</v>
      </c>
      <c r="X698" s="51" t="s">
        <v>3464</v>
      </c>
      <c r="Y698" s="49" t="s">
        <v>807</v>
      </c>
      <c r="Z698" s="49" t="s">
        <v>808</v>
      </c>
      <c r="AA698" s="49" t="s">
        <v>94</v>
      </c>
      <c r="AB698" s="49" t="s">
        <v>809</v>
      </c>
      <c r="AC698" s="49" t="s">
        <v>116</v>
      </c>
      <c r="AD698"/>
      <c r="AE698" s="49" t="s">
        <v>810</v>
      </c>
      <c r="AF698" s="49" t="s">
        <v>811</v>
      </c>
      <c r="AG698"/>
      <c r="AH698" s="49" t="s">
        <v>812</v>
      </c>
      <c r="AI698" s="49" t="s">
        <v>117</v>
      </c>
      <c r="AJ698" s="49" t="s">
        <v>94</v>
      </c>
      <c r="AK698" s="49" t="s">
        <v>813</v>
      </c>
      <c r="AL698" s="49" t="s">
        <v>813</v>
      </c>
      <c r="AM698"/>
      <c r="AN698" s="49" t="s">
        <v>75</v>
      </c>
      <c r="AO698" s="49" t="s">
        <v>3</v>
      </c>
      <c r="AP698" s="52">
        <v>9.8800000000000008</v>
      </c>
      <c r="AQ698" s="52">
        <v>0</v>
      </c>
      <c r="AR698" s="50">
        <v>1</v>
      </c>
      <c r="AS698" s="50">
        <v>0</v>
      </c>
      <c r="AT698" s="52">
        <v>75015.69</v>
      </c>
      <c r="AU698" s="52">
        <v>11418.38</v>
      </c>
      <c r="AV698" s="52">
        <v>9.8800000000000008</v>
      </c>
      <c r="AW698" s="52">
        <v>17922.060000000001</v>
      </c>
      <c r="AX698" s="52">
        <v>7882.55</v>
      </c>
      <c r="AY698" s="52">
        <v>25587.95</v>
      </c>
      <c r="AZ698" s="52">
        <v>75015.69</v>
      </c>
      <c r="BA698" s="52">
        <v>86434.07</v>
      </c>
      <c r="BB698" s="52">
        <v>0</v>
      </c>
      <c r="BC698" s="52">
        <v>0</v>
      </c>
      <c r="BD698" s="52">
        <v>0</v>
      </c>
      <c r="BE698" s="52">
        <v>0</v>
      </c>
      <c r="BF698" s="52">
        <v>0</v>
      </c>
      <c r="BG698" s="52">
        <v>0</v>
      </c>
      <c r="BH698" s="52">
        <v>0</v>
      </c>
      <c r="BI698" s="52">
        <v>212842.32</v>
      </c>
      <c r="BJ698" s="53">
        <v>311</v>
      </c>
      <c r="BK698" s="54" t="s">
        <v>3350</v>
      </c>
      <c r="BL698" s="55"/>
      <c r="BM698" s="55"/>
      <c r="BN698" s="55"/>
      <c r="BO698" s="55"/>
      <c r="BP698" s="55"/>
      <c r="BQ698" s="55"/>
      <c r="BR698" s="55"/>
      <c r="BS698" s="55"/>
      <c r="BT698" s="55"/>
      <c r="BU698" s="55"/>
      <c r="BV698" s="55"/>
      <c r="BW698" s="55"/>
      <c r="BX698" s="55"/>
      <c r="BY698" s="55"/>
      <c r="BZ698" s="55"/>
      <c r="CA698" s="55"/>
      <c r="CB698" s="55"/>
      <c r="CC698" s="55"/>
      <c r="CD698" s="55"/>
    </row>
    <row r="699" spans="1:82" s="1" customFormat="1" ht="15" x14ac:dyDescent="0.25">
      <c r="A699" s="49" t="s">
        <v>127</v>
      </c>
      <c r="B699" s="49" t="s">
        <v>104</v>
      </c>
      <c r="C699" s="49" t="s">
        <v>128</v>
      </c>
      <c r="D699"/>
      <c r="E699"/>
      <c r="F699"/>
      <c r="G699" s="49" t="s">
        <v>129</v>
      </c>
      <c r="H699" s="49" t="s">
        <v>130</v>
      </c>
      <c r="I699" s="49" t="s">
        <v>1015</v>
      </c>
      <c r="J699"/>
      <c r="K699" s="49" t="s">
        <v>70</v>
      </c>
      <c r="L699" s="49" t="s">
        <v>131</v>
      </c>
      <c r="M699"/>
      <c r="N699"/>
      <c r="O699" s="49" t="s">
        <v>1016</v>
      </c>
      <c r="P699"/>
      <c r="Q699" s="49" t="s">
        <v>1018</v>
      </c>
      <c r="R699"/>
      <c r="S699"/>
      <c r="T699" s="49" t="s">
        <v>3462</v>
      </c>
      <c r="U699" s="49" t="s">
        <v>3462</v>
      </c>
      <c r="V699" s="49" t="s">
        <v>3465</v>
      </c>
      <c r="W699" s="50">
        <v>40514</v>
      </c>
      <c r="X699" s="51" t="s">
        <v>3466</v>
      </c>
      <c r="Y699" s="49" t="s">
        <v>1490</v>
      </c>
      <c r="Z699" s="49" t="s">
        <v>1491</v>
      </c>
      <c r="AA699" s="49" t="s">
        <v>160</v>
      </c>
      <c r="AB699" s="49" t="s">
        <v>957</v>
      </c>
      <c r="AC699" s="49" t="s">
        <v>185</v>
      </c>
      <c r="AD699"/>
      <c r="AE699" s="49" t="s">
        <v>1492</v>
      </c>
      <c r="AF699" s="49" t="s">
        <v>876</v>
      </c>
      <c r="AG699" s="49" t="s">
        <v>115</v>
      </c>
      <c r="AH699" s="49" t="s">
        <v>1493</v>
      </c>
      <c r="AI699" s="49" t="s">
        <v>74</v>
      </c>
      <c r="AJ699" s="49" t="s">
        <v>821</v>
      </c>
      <c r="AK699" s="49" t="s">
        <v>109</v>
      </c>
      <c r="AL699" s="49" t="s">
        <v>110</v>
      </c>
      <c r="AM699"/>
      <c r="AN699" s="49" t="s">
        <v>75</v>
      </c>
      <c r="AO699" s="49" t="s">
        <v>3</v>
      </c>
      <c r="AP699" s="52">
        <v>1646.74</v>
      </c>
      <c r="AQ699" s="52">
        <v>0</v>
      </c>
      <c r="AR699" s="50">
        <v>1</v>
      </c>
      <c r="AS699" s="50">
        <v>0</v>
      </c>
      <c r="AT699" s="52">
        <v>75015.69</v>
      </c>
      <c r="AU699" s="52">
        <v>11418.38</v>
      </c>
      <c r="AV699" s="52">
        <v>1646.74</v>
      </c>
      <c r="AW699" s="52">
        <v>17922.060000000001</v>
      </c>
      <c r="AX699" s="52">
        <v>7882.55</v>
      </c>
      <c r="AY699" s="52">
        <v>25587.95</v>
      </c>
      <c r="AZ699" s="52">
        <v>75015.69</v>
      </c>
      <c r="BA699" s="52">
        <v>86434.07</v>
      </c>
      <c r="BB699" s="52">
        <v>0</v>
      </c>
      <c r="BC699" s="52">
        <v>0</v>
      </c>
      <c r="BD699" s="52">
        <v>0</v>
      </c>
      <c r="BE699" s="52">
        <v>0</v>
      </c>
      <c r="BF699" s="52">
        <v>0</v>
      </c>
      <c r="BG699" s="52">
        <v>0</v>
      </c>
      <c r="BH699" s="52">
        <v>0</v>
      </c>
      <c r="BI699" s="52">
        <v>212842.32</v>
      </c>
      <c r="BJ699" s="53">
        <v>311</v>
      </c>
      <c r="BK699" s="54" t="s">
        <v>3350</v>
      </c>
      <c r="BL699" s="55"/>
      <c r="BM699" s="55"/>
      <c r="BN699" s="55"/>
      <c r="BO699" s="55"/>
      <c r="BP699" s="55"/>
      <c r="BQ699" s="55"/>
      <c r="BR699" s="55"/>
      <c r="BS699" s="55"/>
      <c r="BT699" s="55"/>
      <c r="BU699" s="55"/>
      <c r="BV699" s="55"/>
      <c r="BW699" s="55"/>
      <c r="BX699" s="55"/>
      <c r="BY699" s="55"/>
      <c r="BZ699" s="55"/>
      <c r="CA699" s="55"/>
      <c r="CB699" s="55"/>
      <c r="CC699" s="55"/>
      <c r="CD699" s="55"/>
    </row>
    <row r="700" spans="1:82" s="1" customFormat="1" ht="15" x14ac:dyDescent="0.25">
      <c r="A700" s="49" t="s">
        <v>127</v>
      </c>
      <c r="B700" s="49" t="s">
        <v>104</v>
      </c>
      <c r="C700" s="49" t="s">
        <v>128</v>
      </c>
      <c r="D700"/>
      <c r="E700"/>
      <c r="F700"/>
      <c r="G700" s="49" t="s">
        <v>129</v>
      </c>
      <c r="H700" s="49" t="s">
        <v>130</v>
      </c>
      <c r="I700" s="49" t="s">
        <v>1015</v>
      </c>
      <c r="J700"/>
      <c r="K700" s="49" t="s">
        <v>70</v>
      </c>
      <c r="L700" s="49" t="s">
        <v>131</v>
      </c>
      <c r="M700"/>
      <c r="N700"/>
      <c r="O700" s="49" t="s">
        <v>1016</v>
      </c>
      <c r="P700"/>
      <c r="Q700" s="49" t="s">
        <v>1017</v>
      </c>
      <c r="R700"/>
      <c r="S700"/>
      <c r="T700" s="49" t="s">
        <v>3462</v>
      </c>
      <c r="U700" s="49" t="s">
        <v>3457</v>
      </c>
      <c r="V700" s="49" t="s">
        <v>3467</v>
      </c>
      <c r="W700" s="50">
        <v>41447</v>
      </c>
      <c r="X700" s="51" t="s">
        <v>3468</v>
      </c>
      <c r="Y700" s="49" t="s">
        <v>2797</v>
      </c>
      <c r="Z700" s="49" t="s">
        <v>3394</v>
      </c>
      <c r="AA700" s="49" t="s">
        <v>832</v>
      </c>
      <c r="AB700" s="49" t="s">
        <v>833</v>
      </c>
      <c r="AC700" s="49" t="s">
        <v>121</v>
      </c>
      <c r="AD700"/>
      <c r="AE700" s="49" t="s">
        <v>2799</v>
      </c>
      <c r="AF700" s="49" t="s">
        <v>81</v>
      </c>
      <c r="AG700"/>
      <c r="AH700" s="49" t="s">
        <v>2929</v>
      </c>
      <c r="AI700" s="49" t="s">
        <v>81</v>
      </c>
      <c r="AJ700" s="49" t="s">
        <v>79</v>
      </c>
      <c r="AK700" s="49" t="s">
        <v>2800</v>
      </c>
      <c r="AL700" s="49" t="s">
        <v>2800</v>
      </c>
      <c r="AM700"/>
      <c r="AN700" s="49" t="s">
        <v>75</v>
      </c>
      <c r="AO700" s="49" t="s">
        <v>2</v>
      </c>
      <c r="AP700" s="52">
        <v>146.19</v>
      </c>
      <c r="AQ700" s="52">
        <v>0</v>
      </c>
      <c r="AR700" s="50">
        <v>1</v>
      </c>
      <c r="AS700" s="50">
        <v>0</v>
      </c>
      <c r="AT700" s="52">
        <v>75015.69</v>
      </c>
      <c r="AU700" s="52">
        <v>11418.38</v>
      </c>
      <c r="AV700" s="52">
        <v>106</v>
      </c>
      <c r="AW700" s="52">
        <v>17922.060000000001</v>
      </c>
      <c r="AX700" s="52">
        <v>7882.55</v>
      </c>
      <c r="AY700" s="52">
        <v>25587.95</v>
      </c>
      <c r="AZ700" s="52">
        <v>75015.69</v>
      </c>
      <c r="BA700" s="52">
        <v>86434.07</v>
      </c>
      <c r="BB700" s="52">
        <v>0</v>
      </c>
      <c r="BC700" s="52">
        <v>0</v>
      </c>
      <c r="BD700" s="52">
        <v>0</v>
      </c>
      <c r="BE700" s="52">
        <v>0</v>
      </c>
      <c r="BF700" s="52">
        <v>0</v>
      </c>
      <c r="BG700" s="52">
        <v>0</v>
      </c>
      <c r="BH700" s="52">
        <v>0</v>
      </c>
      <c r="BI700" s="52">
        <v>212842.32</v>
      </c>
      <c r="BJ700" s="53">
        <v>311</v>
      </c>
      <c r="BK700" s="54" t="s">
        <v>3350</v>
      </c>
      <c r="BL700" s="55"/>
      <c r="BM700" s="55"/>
      <c r="BN700" s="55"/>
      <c r="BO700" s="55"/>
      <c r="BP700" s="55"/>
      <c r="BQ700" s="55"/>
      <c r="BR700" s="55"/>
      <c r="BS700" s="55"/>
      <c r="BT700" s="55"/>
      <c r="BU700" s="55"/>
      <c r="BV700" s="55"/>
      <c r="BW700" s="55"/>
      <c r="BX700" s="55"/>
      <c r="BY700" s="55"/>
      <c r="BZ700" s="55"/>
      <c r="CA700" s="55"/>
      <c r="CB700" s="55"/>
      <c r="CC700" s="55"/>
      <c r="CD700" s="55"/>
    </row>
    <row r="701" spans="1:82" s="1" customFormat="1" ht="15" x14ac:dyDescent="0.25">
      <c r="A701" s="49" t="s">
        <v>127</v>
      </c>
      <c r="B701" s="49" t="s">
        <v>104</v>
      </c>
      <c r="C701" s="49" t="s">
        <v>128</v>
      </c>
      <c r="D701"/>
      <c r="E701"/>
      <c r="F701"/>
      <c r="G701" s="49" t="s">
        <v>129</v>
      </c>
      <c r="H701" s="49" t="s">
        <v>130</v>
      </c>
      <c r="I701" s="49" t="s">
        <v>1015</v>
      </c>
      <c r="J701"/>
      <c r="K701" s="49" t="s">
        <v>70</v>
      </c>
      <c r="L701" s="49" t="s">
        <v>131</v>
      </c>
      <c r="M701"/>
      <c r="N701"/>
      <c r="O701" s="49" t="s">
        <v>1016</v>
      </c>
      <c r="P701"/>
      <c r="Q701" s="49" t="s">
        <v>1018</v>
      </c>
      <c r="R701"/>
      <c r="S701"/>
      <c r="T701" s="49" t="s">
        <v>3469</v>
      </c>
      <c r="U701" s="49" t="s">
        <v>3469</v>
      </c>
      <c r="V701" s="49" t="s">
        <v>3470</v>
      </c>
      <c r="W701" s="50">
        <v>39950</v>
      </c>
      <c r="X701" s="51" t="s">
        <v>3471</v>
      </c>
      <c r="Y701" s="49" t="s">
        <v>1028</v>
      </c>
      <c r="Z701" s="49" t="s">
        <v>1029</v>
      </c>
      <c r="AA701" s="49" t="s">
        <v>94</v>
      </c>
      <c r="AB701" s="49" t="s">
        <v>1030</v>
      </c>
      <c r="AC701" s="49" t="s">
        <v>95</v>
      </c>
      <c r="AD701"/>
      <c r="AE701" s="49" t="s">
        <v>1031</v>
      </c>
      <c r="AF701" s="49" t="s">
        <v>1032</v>
      </c>
      <c r="AG701" s="49" t="s">
        <v>115</v>
      </c>
      <c r="AH701" s="49" t="s">
        <v>1033</v>
      </c>
      <c r="AI701" s="49" t="s">
        <v>74</v>
      </c>
      <c r="AJ701" s="49" t="s">
        <v>97</v>
      </c>
      <c r="AK701" s="49" t="s">
        <v>109</v>
      </c>
      <c r="AL701" s="49" t="s">
        <v>110</v>
      </c>
      <c r="AM701"/>
      <c r="AN701" s="49" t="s">
        <v>75</v>
      </c>
      <c r="AO701" s="49" t="s">
        <v>3</v>
      </c>
      <c r="AP701" s="52">
        <v>63.23</v>
      </c>
      <c r="AQ701" s="52">
        <v>0</v>
      </c>
      <c r="AR701" s="50">
        <v>1</v>
      </c>
      <c r="AS701" s="50">
        <v>0</v>
      </c>
      <c r="AT701" s="52">
        <v>75015.69</v>
      </c>
      <c r="AU701" s="52">
        <v>11418.38</v>
      </c>
      <c r="AV701" s="52">
        <v>63.23</v>
      </c>
      <c r="AW701" s="52">
        <v>17922.060000000001</v>
      </c>
      <c r="AX701" s="52">
        <v>7882.55</v>
      </c>
      <c r="AY701" s="52">
        <v>25587.95</v>
      </c>
      <c r="AZ701" s="52">
        <v>75015.69</v>
      </c>
      <c r="BA701" s="52">
        <v>86434.07</v>
      </c>
      <c r="BB701" s="52">
        <v>0</v>
      </c>
      <c r="BC701" s="52">
        <v>0</v>
      </c>
      <c r="BD701" s="52">
        <v>0</v>
      </c>
      <c r="BE701" s="52">
        <v>0</v>
      </c>
      <c r="BF701" s="52">
        <v>0</v>
      </c>
      <c r="BG701" s="52">
        <v>0</v>
      </c>
      <c r="BH701" s="52">
        <v>0</v>
      </c>
      <c r="BI701" s="52">
        <v>212842.32</v>
      </c>
      <c r="BJ701" s="53">
        <v>311</v>
      </c>
      <c r="BK701" s="54" t="s">
        <v>3350</v>
      </c>
      <c r="BL701" s="55"/>
      <c r="BM701" s="55"/>
      <c r="BN701" s="55"/>
      <c r="BO701" s="55"/>
      <c r="BP701" s="55"/>
      <c r="BQ701" s="55"/>
      <c r="BR701" s="55"/>
      <c r="BS701" s="55"/>
      <c r="BT701" s="55"/>
      <c r="BU701" s="55"/>
      <c r="BV701" s="55"/>
      <c r="BW701" s="55"/>
      <c r="BX701" s="55"/>
      <c r="BY701" s="55"/>
      <c r="BZ701" s="55"/>
      <c r="CA701" s="55"/>
      <c r="CB701" s="55"/>
      <c r="CC701" s="55"/>
      <c r="CD701" s="55"/>
    </row>
    <row r="702" spans="1:82" s="1" customFormat="1" ht="15" x14ac:dyDescent="0.25">
      <c r="A702" s="49" t="s">
        <v>127</v>
      </c>
      <c r="B702" s="49" t="s">
        <v>104</v>
      </c>
      <c r="C702" s="49" t="s">
        <v>128</v>
      </c>
      <c r="D702"/>
      <c r="E702"/>
      <c r="F702"/>
      <c r="G702" s="49" t="s">
        <v>129</v>
      </c>
      <c r="H702" s="49" t="s">
        <v>130</v>
      </c>
      <c r="I702" s="49" t="s">
        <v>1015</v>
      </c>
      <c r="J702"/>
      <c r="K702" s="49" t="s">
        <v>70</v>
      </c>
      <c r="L702" s="49" t="s">
        <v>131</v>
      </c>
      <c r="M702"/>
      <c r="N702"/>
      <c r="O702" s="49" t="s">
        <v>1016</v>
      </c>
      <c r="P702"/>
      <c r="Q702" s="49" t="s">
        <v>1018</v>
      </c>
      <c r="R702"/>
      <c r="S702"/>
      <c r="T702" s="49" t="s">
        <v>3469</v>
      </c>
      <c r="U702" s="49" t="s">
        <v>3462</v>
      </c>
      <c r="V702" s="49" t="s">
        <v>3472</v>
      </c>
      <c r="W702" s="50">
        <v>38129</v>
      </c>
      <c r="X702" s="51" t="s">
        <v>3473</v>
      </c>
      <c r="Y702" s="49" t="s">
        <v>1371</v>
      </c>
      <c r="Z702" s="49" t="s">
        <v>1372</v>
      </c>
      <c r="AA702" s="49" t="s">
        <v>98</v>
      </c>
      <c r="AB702" s="49" t="s">
        <v>99</v>
      </c>
      <c r="AC702" s="49" t="s">
        <v>100</v>
      </c>
      <c r="AD702"/>
      <c r="AE702" s="49" t="s">
        <v>805</v>
      </c>
      <c r="AF702" s="49" t="s">
        <v>72</v>
      </c>
      <c r="AG702" s="49" t="s">
        <v>73</v>
      </c>
      <c r="AH702" s="49" t="s">
        <v>806</v>
      </c>
      <c r="AI702" s="49" t="s">
        <v>74</v>
      </c>
      <c r="AJ702" s="49" t="s">
        <v>98</v>
      </c>
      <c r="AK702" s="49" t="s">
        <v>1373</v>
      </c>
      <c r="AL702" s="49" t="s">
        <v>1373</v>
      </c>
      <c r="AM702"/>
      <c r="AN702" s="49" t="s">
        <v>75</v>
      </c>
      <c r="AO702" s="49" t="s">
        <v>3</v>
      </c>
      <c r="AP702" s="52">
        <v>206.09</v>
      </c>
      <c r="AQ702" s="52">
        <v>0</v>
      </c>
      <c r="AR702" s="50">
        <v>1</v>
      </c>
      <c r="AS702" s="50">
        <v>0</v>
      </c>
      <c r="AT702" s="52">
        <v>75015.69</v>
      </c>
      <c r="AU702" s="52">
        <v>11418.38</v>
      </c>
      <c r="AV702" s="52">
        <v>206.09</v>
      </c>
      <c r="AW702" s="52">
        <v>17922.060000000001</v>
      </c>
      <c r="AX702" s="52">
        <v>7882.55</v>
      </c>
      <c r="AY702" s="52">
        <v>25587.95</v>
      </c>
      <c r="AZ702" s="52">
        <v>75015.69</v>
      </c>
      <c r="BA702" s="52">
        <v>86434.07</v>
      </c>
      <c r="BB702" s="52">
        <v>0</v>
      </c>
      <c r="BC702" s="52">
        <v>0</v>
      </c>
      <c r="BD702" s="52">
        <v>0</v>
      </c>
      <c r="BE702" s="52">
        <v>0</v>
      </c>
      <c r="BF702" s="52">
        <v>0</v>
      </c>
      <c r="BG702" s="52">
        <v>0</v>
      </c>
      <c r="BH702" s="52">
        <v>0</v>
      </c>
      <c r="BI702" s="52">
        <v>212842.32</v>
      </c>
      <c r="BJ702" s="53">
        <v>311</v>
      </c>
      <c r="BK702" s="54" t="s">
        <v>3350</v>
      </c>
      <c r="BL702" s="55"/>
      <c r="BM702" s="55"/>
      <c r="BN702" s="55"/>
      <c r="BO702" s="55"/>
      <c r="BP702" s="55"/>
      <c r="BQ702" s="55"/>
      <c r="BR702" s="55"/>
      <c r="BS702" s="55"/>
      <c r="BT702" s="55"/>
      <c r="BU702" s="55"/>
      <c r="BV702" s="55"/>
      <c r="BW702" s="55"/>
      <c r="BX702" s="55"/>
      <c r="BY702" s="55"/>
      <c r="BZ702" s="55"/>
      <c r="CA702" s="55"/>
      <c r="CB702" s="55"/>
      <c r="CC702" s="55"/>
      <c r="CD702" s="55"/>
    </row>
    <row r="703" spans="1:82" s="1" customFormat="1" ht="15" x14ac:dyDescent="0.25">
      <c r="A703" s="49" t="s">
        <v>127</v>
      </c>
      <c r="B703" s="49" t="s">
        <v>104</v>
      </c>
      <c r="C703" s="49" t="s">
        <v>128</v>
      </c>
      <c r="D703"/>
      <c r="E703"/>
      <c r="F703"/>
      <c r="G703" s="49" t="s">
        <v>129</v>
      </c>
      <c r="H703" s="49" t="s">
        <v>130</v>
      </c>
      <c r="I703" s="49" t="s">
        <v>1015</v>
      </c>
      <c r="J703"/>
      <c r="K703" s="49" t="s">
        <v>70</v>
      </c>
      <c r="L703" s="49" t="s">
        <v>131</v>
      </c>
      <c r="M703"/>
      <c r="N703"/>
      <c r="O703" s="49" t="s">
        <v>1016</v>
      </c>
      <c r="P703"/>
      <c r="Q703" s="49" t="s">
        <v>1018</v>
      </c>
      <c r="R703"/>
      <c r="S703"/>
      <c r="T703" s="49" t="s">
        <v>3469</v>
      </c>
      <c r="U703" s="49" t="s">
        <v>3462</v>
      </c>
      <c r="V703" s="49" t="s">
        <v>3474</v>
      </c>
      <c r="W703" s="50">
        <v>38151</v>
      </c>
      <c r="X703" s="51" t="s">
        <v>3475</v>
      </c>
      <c r="Y703" s="49" t="s">
        <v>2290</v>
      </c>
      <c r="Z703" s="49" t="s">
        <v>2291</v>
      </c>
      <c r="AA703" s="49" t="s">
        <v>98</v>
      </c>
      <c r="AB703" s="49" t="s">
        <v>99</v>
      </c>
      <c r="AC703" s="49" t="s">
        <v>100</v>
      </c>
      <c r="AD703"/>
      <c r="AE703" s="49" t="s">
        <v>805</v>
      </c>
      <c r="AF703" s="49" t="s">
        <v>72</v>
      </c>
      <c r="AG703" s="49" t="s">
        <v>73</v>
      </c>
      <c r="AH703" s="49" t="s">
        <v>806</v>
      </c>
      <c r="AI703" s="49" t="s">
        <v>74</v>
      </c>
      <c r="AJ703" s="49" t="s">
        <v>98</v>
      </c>
      <c r="AK703" s="49" t="s">
        <v>2292</v>
      </c>
      <c r="AL703" s="49" t="s">
        <v>2293</v>
      </c>
      <c r="AM703"/>
      <c r="AN703" s="49" t="s">
        <v>75</v>
      </c>
      <c r="AO703" s="49" t="s">
        <v>3</v>
      </c>
      <c r="AP703" s="52">
        <v>637.53</v>
      </c>
      <c r="AQ703" s="52">
        <v>0</v>
      </c>
      <c r="AR703" s="50">
        <v>1</v>
      </c>
      <c r="AS703" s="50">
        <v>0</v>
      </c>
      <c r="AT703" s="52">
        <v>75015.69</v>
      </c>
      <c r="AU703" s="52">
        <v>11418.38</v>
      </c>
      <c r="AV703" s="52">
        <v>637.53</v>
      </c>
      <c r="AW703" s="52">
        <v>17922.060000000001</v>
      </c>
      <c r="AX703" s="52">
        <v>7882.55</v>
      </c>
      <c r="AY703" s="52">
        <v>25587.95</v>
      </c>
      <c r="AZ703" s="52">
        <v>75015.69</v>
      </c>
      <c r="BA703" s="52">
        <v>86434.07</v>
      </c>
      <c r="BB703" s="52">
        <v>0</v>
      </c>
      <c r="BC703" s="52">
        <v>0</v>
      </c>
      <c r="BD703" s="52">
        <v>0</v>
      </c>
      <c r="BE703" s="52">
        <v>0</v>
      </c>
      <c r="BF703" s="52">
        <v>0</v>
      </c>
      <c r="BG703" s="52">
        <v>0</v>
      </c>
      <c r="BH703" s="52">
        <v>0</v>
      </c>
      <c r="BI703" s="52">
        <v>212842.32</v>
      </c>
      <c r="BJ703" s="53">
        <v>311</v>
      </c>
      <c r="BK703" s="54" t="s">
        <v>3350</v>
      </c>
      <c r="BL703" s="55"/>
      <c r="BM703" s="55"/>
      <c r="BN703" s="55"/>
      <c r="BO703" s="55"/>
      <c r="BP703" s="55"/>
      <c r="BQ703" s="55"/>
      <c r="BR703" s="55"/>
      <c r="BS703" s="55"/>
      <c r="BT703" s="55"/>
      <c r="BU703" s="55"/>
      <c r="BV703" s="55"/>
      <c r="BW703" s="55"/>
      <c r="BX703" s="55"/>
      <c r="BY703" s="55"/>
      <c r="BZ703" s="55"/>
      <c r="CA703" s="55"/>
      <c r="CB703" s="55"/>
      <c r="CC703" s="55"/>
      <c r="CD703" s="55"/>
    </row>
    <row r="704" spans="1:82" s="1" customFormat="1" ht="15" x14ac:dyDescent="0.25">
      <c r="A704" s="49" t="s">
        <v>127</v>
      </c>
      <c r="B704" s="49" t="s">
        <v>104</v>
      </c>
      <c r="C704" s="49" t="s">
        <v>128</v>
      </c>
      <c r="D704"/>
      <c r="E704"/>
      <c r="F704"/>
      <c r="G704" s="49" t="s">
        <v>129</v>
      </c>
      <c r="H704" s="49" t="s">
        <v>130</v>
      </c>
      <c r="I704" s="49" t="s">
        <v>1015</v>
      </c>
      <c r="J704"/>
      <c r="K704" s="49" t="s">
        <v>70</v>
      </c>
      <c r="L704" s="49" t="s">
        <v>131</v>
      </c>
      <c r="M704"/>
      <c r="N704"/>
      <c r="O704" s="49" t="s">
        <v>1016</v>
      </c>
      <c r="P704"/>
      <c r="Q704" s="49" t="s">
        <v>1017</v>
      </c>
      <c r="R704"/>
      <c r="S704"/>
      <c r="T704" s="49" t="s">
        <v>3476</v>
      </c>
      <c r="U704" s="49" t="s">
        <v>3469</v>
      </c>
      <c r="V704" s="49" t="s">
        <v>3477</v>
      </c>
      <c r="W704" s="50">
        <v>47126</v>
      </c>
      <c r="X704" s="51" t="s">
        <v>3478</v>
      </c>
      <c r="Y704" s="49" t="s">
        <v>807</v>
      </c>
      <c r="Z704" s="49" t="s">
        <v>808</v>
      </c>
      <c r="AA704" s="49" t="s">
        <v>94</v>
      </c>
      <c r="AB704" s="49" t="s">
        <v>809</v>
      </c>
      <c r="AC704" s="49" t="s">
        <v>116</v>
      </c>
      <c r="AD704"/>
      <c r="AE704" s="49" t="s">
        <v>810</v>
      </c>
      <c r="AF704" s="49" t="s">
        <v>811</v>
      </c>
      <c r="AG704"/>
      <c r="AH704" s="49" t="s">
        <v>812</v>
      </c>
      <c r="AI704" s="49" t="s">
        <v>117</v>
      </c>
      <c r="AJ704" s="49" t="s">
        <v>94</v>
      </c>
      <c r="AK704" s="49" t="s">
        <v>813</v>
      </c>
      <c r="AL704" s="49" t="s">
        <v>813</v>
      </c>
      <c r="AM704"/>
      <c r="AN704" s="49" t="s">
        <v>75</v>
      </c>
      <c r="AO704" s="49" t="s">
        <v>3</v>
      </c>
      <c r="AP704" s="52">
        <v>10.26</v>
      </c>
      <c r="AQ704" s="52">
        <v>0</v>
      </c>
      <c r="AR704" s="50">
        <v>1</v>
      </c>
      <c r="AS704" s="50">
        <v>0</v>
      </c>
      <c r="AT704" s="52">
        <v>75015.69</v>
      </c>
      <c r="AU704" s="52">
        <v>11418.38</v>
      </c>
      <c r="AV704" s="52">
        <v>10.26</v>
      </c>
      <c r="AW704" s="52">
        <v>17922.060000000001</v>
      </c>
      <c r="AX704" s="52">
        <v>7882.55</v>
      </c>
      <c r="AY704" s="52">
        <v>25587.95</v>
      </c>
      <c r="AZ704" s="52">
        <v>75015.69</v>
      </c>
      <c r="BA704" s="52">
        <v>86434.07</v>
      </c>
      <c r="BB704" s="52">
        <v>0</v>
      </c>
      <c r="BC704" s="52">
        <v>0</v>
      </c>
      <c r="BD704" s="52">
        <v>0</v>
      </c>
      <c r="BE704" s="52">
        <v>0</v>
      </c>
      <c r="BF704" s="52">
        <v>0</v>
      </c>
      <c r="BG704" s="52">
        <v>0</v>
      </c>
      <c r="BH704" s="52">
        <v>0</v>
      </c>
      <c r="BI704" s="52">
        <v>212842.32</v>
      </c>
      <c r="BJ704" s="53">
        <v>311</v>
      </c>
      <c r="BK704" s="54" t="s">
        <v>3350</v>
      </c>
      <c r="BL704" s="55"/>
      <c r="BM704" s="55"/>
      <c r="BN704" s="55"/>
      <c r="BO704" s="55"/>
      <c r="BP704" s="55"/>
      <c r="BQ704" s="55"/>
      <c r="BR704" s="55"/>
      <c r="BS704" s="55"/>
      <c r="BT704" s="55"/>
      <c r="BU704" s="55"/>
      <c r="BV704" s="55"/>
      <c r="BW704" s="55"/>
      <c r="BX704" s="55"/>
      <c r="BY704" s="55"/>
      <c r="BZ704" s="55"/>
      <c r="CA704" s="55"/>
      <c r="CB704" s="55"/>
      <c r="CC704" s="55"/>
      <c r="CD704" s="55"/>
    </row>
    <row r="705" spans="1:82" s="1" customFormat="1" ht="15" x14ac:dyDescent="0.25">
      <c r="A705" s="49" t="s">
        <v>127</v>
      </c>
      <c r="B705" s="49" t="s">
        <v>104</v>
      </c>
      <c r="C705" s="49" t="s">
        <v>128</v>
      </c>
      <c r="D705"/>
      <c r="E705"/>
      <c r="F705"/>
      <c r="G705" s="49" t="s">
        <v>129</v>
      </c>
      <c r="H705" s="49" t="s">
        <v>130</v>
      </c>
      <c r="I705" s="49" t="s">
        <v>1015</v>
      </c>
      <c r="J705"/>
      <c r="K705" s="49" t="s">
        <v>70</v>
      </c>
      <c r="L705" s="49" t="s">
        <v>131</v>
      </c>
      <c r="M705"/>
      <c r="N705"/>
      <c r="O705" s="49" t="s">
        <v>1016</v>
      </c>
      <c r="P705"/>
      <c r="Q705" s="49" t="s">
        <v>1017</v>
      </c>
      <c r="R705"/>
      <c r="S705"/>
      <c r="T705" s="49" t="s">
        <v>3476</v>
      </c>
      <c r="U705" s="49" t="s">
        <v>3476</v>
      </c>
      <c r="V705" s="49" t="s">
        <v>3479</v>
      </c>
      <c r="W705" s="50">
        <v>49087</v>
      </c>
      <c r="X705" s="51" t="s">
        <v>3480</v>
      </c>
      <c r="Y705" s="49" t="s">
        <v>3063</v>
      </c>
      <c r="Z705" s="49" t="s">
        <v>3064</v>
      </c>
      <c r="AA705" s="49" t="s">
        <v>105</v>
      </c>
      <c r="AB705" s="49" t="s">
        <v>106</v>
      </c>
      <c r="AC705" s="49" t="s">
        <v>107</v>
      </c>
      <c r="AD705"/>
      <c r="AE705" s="49" t="s">
        <v>810</v>
      </c>
      <c r="AF705" s="49" t="s">
        <v>3065</v>
      </c>
      <c r="AG705"/>
      <c r="AH705" s="49" t="s">
        <v>812</v>
      </c>
      <c r="AI705" s="49" t="s">
        <v>117</v>
      </c>
      <c r="AJ705" s="49" t="s">
        <v>108</v>
      </c>
      <c r="AK705" s="49" t="s">
        <v>813</v>
      </c>
      <c r="AL705" s="49" t="s">
        <v>813</v>
      </c>
      <c r="AM705"/>
      <c r="AN705" s="49" t="s">
        <v>75</v>
      </c>
      <c r="AO705" s="49" t="s">
        <v>3</v>
      </c>
      <c r="AP705" s="52">
        <v>29.35</v>
      </c>
      <c r="AQ705" s="52">
        <v>0</v>
      </c>
      <c r="AR705" s="50">
        <v>1</v>
      </c>
      <c r="AS705" s="50">
        <v>0</v>
      </c>
      <c r="AT705" s="52">
        <v>75015.69</v>
      </c>
      <c r="AU705" s="52">
        <v>11418.38</v>
      </c>
      <c r="AV705" s="52">
        <v>29.35</v>
      </c>
      <c r="AW705" s="52">
        <v>17922.060000000001</v>
      </c>
      <c r="AX705" s="52">
        <v>7882.55</v>
      </c>
      <c r="AY705" s="52">
        <v>25587.95</v>
      </c>
      <c r="AZ705" s="52">
        <v>75015.69</v>
      </c>
      <c r="BA705" s="52">
        <v>86434.07</v>
      </c>
      <c r="BB705" s="52">
        <v>0</v>
      </c>
      <c r="BC705" s="52">
        <v>0</v>
      </c>
      <c r="BD705" s="52">
        <v>0</v>
      </c>
      <c r="BE705" s="52">
        <v>0</v>
      </c>
      <c r="BF705" s="52">
        <v>0</v>
      </c>
      <c r="BG705" s="52">
        <v>0</v>
      </c>
      <c r="BH705" s="52">
        <v>0</v>
      </c>
      <c r="BI705" s="52">
        <v>212842.32</v>
      </c>
      <c r="BJ705" s="53">
        <v>311</v>
      </c>
      <c r="BK705" s="54" t="s">
        <v>3350</v>
      </c>
      <c r="BL705" s="55"/>
      <c r="BM705" s="55"/>
      <c r="BN705" s="55"/>
      <c r="BO705" s="55"/>
      <c r="BP705" s="55"/>
      <c r="BQ705" s="55"/>
      <c r="BR705" s="55"/>
      <c r="BS705" s="55"/>
      <c r="BT705" s="55"/>
      <c r="BU705" s="55"/>
      <c r="BV705" s="55"/>
      <c r="BW705" s="55"/>
      <c r="BX705" s="55"/>
      <c r="BY705" s="55"/>
      <c r="BZ705" s="55"/>
      <c r="CA705" s="55"/>
      <c r="CB705" s="55"/>
      <c r="CC705" s="55"/>
      <c r="CD705" s="55"/>
    </row>
    <row r="706" spans="1:82" s="1" customFormat="1" ht="15" x14ac:dyDescent="0.25">
      <c r="A706" s="49" t="s">
        <v>127</v>
      </c>
      <c r="B706" s="49" t="s">
        <v>104</v>
      </c>
      <c r="C706" s="49" t="s">
        <v>128</v>
      </c>
      <c r="D706"/>
      <c r="E706"/>
      <c r="F706"/>
      <c r="G706" s="49" t="s">
        <v>129</v>
      </c>
      <c r="H706" s="49" t="s">
        <v>130</v>
      </c>
      <c r="I706" s="49" t="s">
        <v>1015</v>
      </c>
      <c r="J706"/>
      <c r="K706" s="49" t="s">
        <v>70</v>
      </c>
      <c r="L706" s="49" t="s">
        <v>131</v>
      </c>
      <c r="M706"/>
      <c r="N706"/>
      <c r="O706" s="49" t="s">
        <v>1016</v>
      </c>
      <c r="P706"/>
      <c r="Q706" s="49" t="s">
        <v>1017</v>
      </c>
      <c r="R706"/>
      <c r="S706"/>
      <c r="T706" s="49" t="s">
        <v>3481</v>
      </c>
      <c r="U706" s="49" t="s">
        <v>3481</v>
      </c>
      <c r="V706" s="49" t="s">
        <v>3482</v>
      </c>
      <c r="W706" s="50">
        <v>49844</v>
      </c>
      <c r="X706" s="51" t="s">
        <v>3483</v>
      </c>
      <c r="Y706" s="49" t="s">
        <v>807</v>
      </c>
      <c r="Z706" s="49" t="s">
        <v>808</v>
      </c>
      <c r="AA706" s="49" t="s">
        <v>94</v>
      </c>
      <c r="AB706" s="49" t="s">
        <v>809</v>
      </c>
      <c r="AC706" s="49" t="s">
        <v>116</v>
      </c>
      <c r="AD706"/>
      <c r="AE706" s="49" t="s">
        <v>810</v>
      </c>
      <c r="AF706" s="49" t="s">
        <v>811</v>
      </c>
      <c r="AG706"/>
      <c r="AH706" s="49" t="s">
        <v>812</v>
      </c>
      <c r="AI706" s="49" t="s">
        <v>117</v>
      </c>
      <c r="AJ706" s="49" t="s">
        <v>94</v>
      </c>
      <c r="AK706" s="49" t="s">
        <v>813</v>
      </c>
      <c r="AL706" s="49" t="s">
        <v>813</v>
      </c>
      <c r="AM706"/>
      <c r="AN706" s="49" t="s">
        <v>75</v>
      </c>
      <c r="AO706" s="49" t="s">
        <v>3</v>
      </c>
      <c r="AP706" s="52">
        <v>9.01</v>
      </c>
      <c r="AQ706" s="52">
        <v>0</v>
      </c>
      <c r="AR706" s="50">
        <v>1</v>
      </c>
      <c r="AS706" s="50">
        <v>0</v>
      </c>
      <c r="AT706" s="52">
        <v>75015.69</v>
      </c>
      <c r="AU706" s="52">
        <v>11418.38</v>
      </c>
      <c r="AV706" s="52">
        <v>9.01</v>
      </c>
      <c r="AW706" s="52">
        <v>17922.060000000001</v>
      </c>
      <c r="AX706" s="52">
        <v>7882.55</v>
      </c>
      <c r="AY706" s="52">
        <v>25587.95</v>
      </c>
      <c r="AZ706" s="52">
        <v>75015.69</v>
      </c>
      <c r="BA706" s="52">
        <v>86434.07</v>
      </c>
      <c r="BB706" s="52">
        <v>0</v>
      </c>
      <c r="BC706" s="52">
        <v>0</v>
      </c>
      <c r="BD706" s="52">
        <v>0</v>
      </c>
      <c r="BE706" s="52">
        <v>0</v>
      </c>
      <c r="BF706" s="52">
        <v>0</v>
      </c>
      <c r="BG706" s="52">
        <v>0</v>
      </c>
      <c r="BH706" s="52">
        <v>0</v>
      </c>
      <c r="BI706" s="52">
        <v>212842.32</v>
      </c>
      <c r="BJ706" s="53">
        <v>311</v>
      </c>
      <c r="BK706" s="54" t="s">
        <v>3350</v>
      </c>
      <c r="BL706" s="55"/>
      <c r="BM706" s="55"/>
      <c r="BN706" s="55"/>
      <c r="BO706" s="55"/>
      <c r="BP706" s="55"/>
      <c r="BQ706" s="55"/>
      <c r="BR706" s="55"/>
      <c r="BS706" s="55"/>
      <c r="BT706" s="55"/>
      <c r="BU706" s="55"/>
      <c r="BV706" s="55"/>
      <c r="BW706" s="55"/>
      <c r="BX706" s="55"/>
      <c r="BY706" s="55"/>
      <c r="BZ706" s="55"/>
      <c r="CA706" s="55"/>
      <c r="CB706" s="55"/>
      <c r="CC706" s="55"/>
      <c r="CD706" s="55"/>
    </row>
    <row r="707" spans="1:82" s="1" customFormat="1" ht="15" x14ac:dyDescent="0.25">
      <c r="A707" s="49" t="s">
        <v>127</v>
      </c>
      <c r="B707" s="49" t="s">
        <v>104</v>
      </c>
      <c r="C707" s="49" t="s">
        <v>128</v>
      </c>
      <c r="D707"/>
      <c r="E707"/>
      <c r="F707"/>
      <c r="G707" s="49" t="s">
        <v>129</v>
      </c>
      <c r="H707" s="49" t="s">
        <v>130</v>
      </c>
      <c r="I707" s="49" t="s">
        <v>1015</v>
      </c>
      <c r="J707"/>
      <c r="K707" s="49" t="s">
        <v>70</v>
      </c>
      <c r="L707" s="49" t="s">
        <v>131</v>
      </c>
      <c r="M707"/>
      <c r="N707"/>
      <c r="O707" s="49" t="s">
        <v>1016</v>
      </c>
      <c r="P707"/>
      <c r="Q707" s="49" t="s">
        <v>1017</v>
      </c>
      <c r="R707"/>
      <c r="S707"/>
      <c r="T707" s="49" t="s">
        <v>3481</v>
      </c>
      <c r="U707" s="49" t="s">
        <v>3476</v>
      </c>
      <c r="V707" s="49" t="s">
        <v>3484</v>
      </c>
      <c r="W707" s="50">
        <v>41211</v>
      </c>
      <c r="X707" s="51" t="s">
        <v>3485</v>
      </c>
      <c r="Y707" s="49" t="s">
        <v>807</v>
      </c>
      <c r="Z707" s="49" t="s">
        <v>808</v>
      </c>
      <c r="AA707" s="49" t="s">
        <v>94</v>
      </c>
      <c r="AB707" s="49" t="s">
        <v>809</v>
      </c>
      <c r="AC707" s="49" t="s">
        <v>116</v>
      </c>
      <c r="AD707"/>
      <c r="AE707" s="49" t="s">
        <v>810</v>
      </c>
      <c r="AF707" s="49" t="s">
        <v>811</v>
      </c>
      <c r="AG707"/>
      <c r="AH707" s="49" t="s">
        <v>812</v>
      </c>
      <c r="AI707" s="49" t="s">
        <v>117</v>
      </c>
      <c r="AJ707" s="49" t="s">
        <v>94</v>
      </c>
      <c r="AK707" s="49" t="s">
        <v>813</v>
      </c>
      <c r="AL707" s="49" t="s">
        <v>813</v>
      </c>
      <c r="AM707"/>
      <c r="AN707" s="49" t="s">
        <v>75</v>
      </c>
      <c r="AO707" s="49" t="s">
        <v>3</v>
      </c>
      <c r="AP707" s="52">
        <v>10.029999999999999</v>
      </c>
      <c r="AQ707" s="52">
        <v>0</v>
      </c>
      <c r="AR707" s="50">
        <v>1</v>
      </c>
      <c r="AS707" s="50">
        <v>0</v>
      </c>
      <c r="AT707" s="52">
        <v>75015.69</v>
      </c>
      <c r="AU707" s="52">
        <v>11418.38</v>
      </c>
      <c r="AV707" s="52">
        <v>10.029999999999999</v>
      </c>
      <c r="AW707" s="52">
        <v>17922.060000000001</v>
      </c>
      <c r="AX707" s="52">
        <v>7882.55</v>
      </c>
      <c r="AY707" s="52">
        <v>25587.95</v>
      </c>
      <c r="AZ707" s="52">
        <v>75015.69</v>
      </c>
      <c r="BA707" s="52">
        <v>86434.07</v>
      </c>
      <c r="BB707" s="52">
        <v>0</v>
      </c>
      <c r="BC707" s="52">
        <v>0</v>
      </c>
      <c r="BD707" s="52">
        <v>0</v>
      </c>
      <c r="BE707" s="52">
        <v>0</v>
      </c>
      <c r="BF707" s="52">
        <v>0</v>
      </c>
      <c r="BG707" s="52">
        <v>0</v>
      </c>
      <c r="BH707" s="52">
        <v>0</v>
      </c>
      <c r="BI707" s="52">
        <v>212842.32</v>
      </c>
      <c r="BJ707" s="53">
        <v>311</v>
      </c>
      <c r="BK707" s="54" t="s">
        <v>3350</v>
      </c>
      <c r="BL707" s="55"/>
      <c r="BM707" s="55"/>
      <c r="BN707" s="55"/>
      <c r="BO707" s="55"/>
      <c r="BP707" s="55"/>
      <c r="BQ707" s="55"/>
      <c r="BR707" s="55"/>
      <c r="BS707" s="55"/>
      <c r="BT707" s="55"/>
      <c r="BU707" s="55"/>
      <c r="BV707" s="55"/>
      <c r="BW707" s="55"/>
      <c r="BX707" s="55"/>
      <c r="BY707" s="55"/>
      <c r="BZ707" s="55"/>
      <c r="CA707" s="55"/>
      <c r="CB707" s="55"/>
      <c r="CC707" s="55"/>
      <c r="CD707" s="55"/>
    </row>
    <row r="708" spans="1:82" s="1" customFormat="1" ht="15" x14ac:dyDescent="0.25">
      <c r="A708" s="49" t="s">
        <v>127</v>
      </c>
      <c r="B708" s="49" t="s">
        <v>104</v>
      </c>
      <c r="C708" s="49" t="s">
        <v>128</v>
      </c>
      <c r="D708"/>
      <c r="E708"/>
      <c r="F708"/>
      <c r="G708" s="49" t="s">
        <v>129</v>
      </c>
      <c r="H708" s="49" t="s">
        <v>130</v>
      </c>
      <c r="I708" s="49" t="s">
        <v>1015</v>
      </c>
      <c r="J708"/>
      <c r="K708" s="49" t="s">
        <v>70</v>
      </c>
      <c r="L708" s="49" t="s">
        <v>131</v>
      </c>
      <c r="M708"/>
      <c r="N708"/>
      <c r="O708" s="49" t="s">
        <v>1016</v>
      </c>
      <c r="P708"/>
      <c r="Q708" s="49" t="s">
        <v>1018</v>
      </c>
      <c r="R708"/>
      <c r="S708"/>
      <c r="T708" s="49" t="s">
        <v>3481</v>
      </c>
      <c r="U708" s="49" t="s">
        <v>3476</v>
      </c>
      <c r="V708" s="49" t="s">
        <v>789</v>
      </c>
      <c r="W708" s="50">
        <v>46850</v>
      </c>
      <c r="X708" s="51" t="s">
        <v>3486</v>
      </c>
      <c r="Y708" s="49" t="s">
        <v>790</v>
      </c>
      <c r="Z708" s="49" t="s">
        <v>791</v>
      </c>
      <c r="AA708" s="49" t="s">
        <v>119</v>
      </c>
      <c r="AB708" s="49" t="s">
        <v>173</v>
      </c>
      <c r="AC708" s="49" t="s">
        <v>174</v>
      </c>
      <c r="AD708"/>
      <c r="AE708" s="49" t="s">
        <v>792</v>
      </c>
      <c r="AF708" s="49" t="s">
        <v>114</v>
      </c>
      <c r="AG708" s="49" t="s">
        <v>115</v>
      </c>
      <c r="AH708" s="49" t="s">
        <v>793</v>
      </c>
      <c r="AI708" s="49" t="s">
        <v>74</v>
      </c>
      <c r="AJ708" s="49" t="s">
        <v>79</v>
      </c>
      <c r="AK708" s="49" t="s">
        <v>794</v>
      </c>
      <c r="AL708" s="49" t="s">
        <v>794</v>
      </c>
      <c r="AM708"/>
      <c r="AN708" s="49" t="s">
        <v>75</v>
      </c>
      <c r="AO708" s="49" t="s">
        <v>3</v>
      </c>
      <c r="AP708" s="52">
        <v>72.2</v>
      </c>
      <c r="AQ708" s="52">
        <v>0</v>
      </c>
      <c r="AR708" s="50">
        <v>1</v>
      </c>
      <c r="AS708" s="50">
        <v>0</v>
      </c>
      <c r="AT708" s="52">
        <v>75015.69</v>
      </c>
      <c r="AU708" s="52">
        <v>11418.38</v>
      </c>
      <c r="AV708" s="52">
        <v>72.2</v>
      </c>
      <c r="AW708" s="52">
        <v>17922.060000000001</v>
      </c>
      <c r="AX708" s="52">
        <v>7882.55</v>
      </c>
      <c r="AY708" s="52">
        <v>25587.95</v>
      </c>
      <c r="AZ708" s="52">
        <v>75015.69</v>
      </c>
      <c r="BA708" s="52">
        <v>86434.07</v>
      </c>
      <c r="BB708" s="52">
        <v>0</v>
      </c>
      <c r="BC708" s="52">
        <v>0</v>
      </c>
      <c r="BD708" s="52">
        <v>0</v>
      </c>
      <c r="BE708" s="52">
        <v>0</v>
      </c>
      <c r="BF708" s="52">
        <v>0</v>
      </c>
      <c r="BG708" s="52">
        <v>0</v>
      </c>
      <c r="BH708" s="52">
        <v>0</v>
      </c>
      <c r="BI708" s="52">
        <v>212842.32</v>
      </c>
      <c r="BJ708" s="53">
        <v>311</v>
      </c>
      <c r="BK708" s="54" t="s">
        <v>3350</v>
      </c>
      <c r="BL708" s="55"/>
      <c r="BM708" s="55"/>
      <c r="BN708" s="55"/>
      <c r="BO708" s="55"/>
      <c r="BP708" s="55"/>
      <c r="BQ708" s="55"/>
      <c r="BR708" s="55"/>
      <c r="BS708" s="55"/>
      <c r="BT708" s="55"/>
      <c r="BU708" s="55"/>
      <c r="BV708" s="55"/>
      <c r="BW708" s="55"/>
      <c r="BX708" s="55"/>
      <c r="BY708" s="55"/>
      <c r="BZ708" s="55"/>
      <c r="CA708" s="55"/>
      <c r="CB708" s="55"/>
      <c r="CC708" s="55"/>
      <c r="CD708" s="55"/>
    </row>
    <row r="709" spans="1:82" s="1" customFormat="1" ht="15" x14ac:dyDescent="0.25">
      <c r="A709" s="49" t="s">
        <v>127</v>
      </c>
      <c r="B709" s="49" t="s">
        <v>104</v>
      </c>
      <c r="C709" s="49" t="s">
        <v>128</v>
      </c>
      <c r="D709"/>
      <c r="E709"/>
      <c r="F709"/>
      <c r="G709" s="49" t="s">
        <v>129</v>
      </c>
      <c r="H709" s="49" t="s">
        <v>130</v>
      </c>
      <c r="I709" s="49" t="s">
        <v>1015</v>
      </c>
      <c r="J709"/>
      <c r="K709" s="49" t="s">
        <v>70</v>
      </c>
      <c r="L709" s="49" t="s">
        <v>131</v>
      </c>
      <c r="M709"/>
      <c r="N709"/>
      <c r="O709" s="49" t="s">
        <v>1016</v>
      </c>
      <c r="P709"/>
      <c r="Q709" s="49" t="s">
        <v>1017</v>
      </c>
      <c r="R709"/>
      <c r="S709"/>
      <c r="T709" s="49" t="s">
        <v>3487</v>
      </c>
      <c r="U709" s="49" t="s">
        <v>3481</v>
      </c>
      <c r="V709" s="49" t="s">
        <v>3488</v>
      </c>
      <c r="W709" s="50">
        <v>31124</v>
      </c>
      <c r="X709" s="51" t="s">
        <v>3489</v>
      </c>
      <c r="Y709" s="49" t="s">
        <v>807</v>
      </c>
      <c r="Z709" s="49" t="s">
        <v>808</v>
      </c>
      <c r="AA709" s="49" t="s">
        <v>94</v>
      </c>
      <c r="AB709" s="49" t="s">
        <v>809</v>
      </c>
      <c r="AC709" s="49" t="s">
        <v>116</v>
      </c>
      <c r="AD709"/>
      <c r="AE709" s="49" t="s">
        <v>810</v>
      </c>
      <c r="AF709" s="49" t="s">
        <v>811</v>
      </c>
      <c r="AG709"/>
      <c r="AH709" s="49" t="s">
        <v>812</v>
      </c>
      <c r="AI709" s="49" t="s">
        <v>117</v>
      </c>
      <c r="AJ709" s="49" t="s">
        <v>94</v>
      </c>
      <c r="AK709" s="49" t="s">
        <v>813</v>
      </c>
      <c r="AL709" s="49" t="s">
        <v>813</v>
      </c>
      <c r="AM709"/>
      <c r="AN709" s="49" t="s">
        <v>75</v>
      </c>
      <c r="AO709" s="49" t="s">
        <v>3</v>
      </c>
      <c r="AP709" s="52">
        <v>9.11</v>
      </c>
      <c r="AQ709" s="52">
        <v>0</v>
      </c>
      <c r="AR709" s="50">
        <v>1</v>
      </c>
      <c r="AS709" s="50">
        <v>0</v>
      </c>
      <c r="AT709" s="52">
        <v>75015.69</v>
      </c>
      <c r="AU709" s="52">
        <v>11418.38</v>
      </c>
      <c r="AV709" s="52">
        <v>9.11</v>
      </c>
      <c r="AW709" s="52">
        <v>17922.060000000001</v>
      </c>
      <c r="AX709" s="52">
        <v>7882.55</v>
      </c>
      <c r="AY709" s="52">
        <v>25587.95</v>
      </c>
      <c r="AZ709" s="52">
        <v>75015.69</v>
      </c>
      <c r="BA709" s="52">
        <v>86434.07</v>
      </c>
      <c r="BB709" s="52">
        <v>0</v>
      </c>
      <c r="BC709" s="52">
        <v>0</v>
      </c>
      <c r="BD709" s="52">
        <v>0</v>
      </c>
      <c r="BE709" s="52">
        <v>0</v>
      </c>
      <c r="BF709" s="52">
        <v>0</v>
      </c>
      <c r="BG709" s="52">
        <v>0</v>
      </c>
      <c r="BH709" s="52">
        <v>0</v>
      </c>
      <c r="BI709" s="52">
        <v>212842.32</v>
      </c>
      <c r="BJ709" s="53">
        <v>311</v>
      </c>
      <c r="BK709" s="54" t="s">
        <v>3350</v>
      </c>
      <c r="BL709" s="55"/>
      <c r="BM709" s="55"/>
      <c r="BN709" s="55"/>
      <c r="BO709" s="55"/>
      <c r="BP709" s="55"/>
      <c r="BQ709" s="55"/>
      <c r="BR709" s="55"/>
      <c r="BS709" s="55"/>
      <c r="BT709" s="55"/>
      <c r="BU709" s="55"/>
      <c r="BV709" s="55"/>
      <c r="BW709" s="55"/>
      <c r="BX709" s="55"/>
      <c r="BY709" s="55"/>
      <c r="BZ709" s="55"/>
      <c r="CA709" s="55"/>
      <c r="CB709" s="55"/>
      <c r="CC709" s="55"/>
      <c r="CD709" s="55"/>
    </row>
    <row r="710" spans="1:82" s="1" customFormat="1" ht="15" x14ac:dyDescent="0.25">
      <c r="A710" s="49" t="s">
        <v>127</v>
      </c>
      <c r="B710" s="49" t="s">
        <v>104</v>
      </c>
      <c r="C710" s="49" t="s">
        <v>128</v>
      </c>
      <c r="D710"/>
      <c r="E710"/>
      <c r="F710"/>
      <c r="G710" s="49" t="s">
        <v>129</v>
      </c>
      <c r="H710" s="49" t="s">
        <v>130</v>
      </c>
      <c r="I710" s="49" t="s">
        <v>1015</v>
      </c>
      <c r="J710"/>
      <c r="K710" s="49" t="s">
        <v>70</v>
      </c>
      <c r="L710" s="49" t="s">
        <v>131</v>
      </c>
      <c r="M710"/>
      <c r="N710"/>
      <c r="O710" s="49" t="s">
        <v>1016</v>
      </c>
      <c r="P710"/>
      <c r="Q710" s="49" t="s">
        <v>1017</v>
      </c>
      <c r="R710"/>
      <c r="S710"/>
      <c r="T710" s="49" t="s">
        <v>3487</v>
      </c>
      <c r="U710" s="49" t="s">
        <v>3487</v>
      </c>
      <c r="V710" s="49" t="s">
        <v>3490</v>
      </c>
      <c r="W710" s="50">
        <v>35475</v>
      </c>
      <c r="X710" s="51" t="s">
        <v>3491</v>
      </c>
      <c r="Y710" s="49" t="s">
        <v>3063</v>
      </c>
      <c r="Z710" s="49" t="s">
        <v>3064</v>
      </c>
      <c r="AA710" s="49" t="s">
        <v>105</v>
      </c>
      <c r="AB710" s="49" t="s">
        <v>106</v>
      </c>
      <c r="AC710" s="49" t="s">
        <v>107</v>
      </c>
      <c r="AD710"/>
      <c r="AE710" s="49" t="s">
        <v>810</v>
      </c>
      <c r="AF710" s="49" t="s">
        <v>3065</v>
      </c>
      <c r="AG710"/>
      <c r="AH710" s="49" t="s">
        <v>812</v>
      </c>
      <c r="AI710" s="49" t="s">
        <v>117</v>
      </c>
      <c r="AJ710" s="49" t="s">
        <v>108</v>
      </c>
      <c r="AK710" s="49" t="s">
        <v>813</v>
      </c>
      <c r="AL710" s="49" t="s">
        <v>813</v>
      </c>
      <c r="AM710"/>
      <c r="AN710" s="49" t="s">
        <v>75</v>
      </c>
      <c r="AO710" s="49" t="s">
        <v>3</v>
      </c>
      <c r="AP710" s="52">
        <v>26.44</v>
      </c>
      <c r="AQ710" s="52">
        <v>0</v>
      </c>
      <c r="AR710" s="50">
        <v>1</v>
      </c>
      <c r="AS710" s="50">
        <v>0</v>
      </c>
      <c r="AT710" s="52">
        <v>75015.69</v>
      </c>
      <c r="AU710" s="52">
        <v>11418.38</v>
      </c>
      <c r="AV710" s="52">
        <v>26.44</v>
      </c>
      <c r="AW710" s="52">
        <v>17922.060000000001</v>
      </c>
      <c r="AX710" s="52">
        <v>7882.55</v>
      </c>
      <c r="AY710" s="52">
        <v>25587.95</v>
      </c>
      <c r="AZ710" s="52">
        <v>75015.69</v>
      </c>
      <c r="BA710" s="52">
        <v>86434.07</v>
      </c>
      <c r="BB710" s="52">
        <v>0</v>
      </c>
      <c r="BC710" s="52">
        <v>0</v>
      </c>
      <c r="BD710" s="52">
        <v>0</v>
      </c>
      <c r="BE710" s="52">
        <v>0</v>
      </c>
      <c r="BF710" s="52">
        <v>0</v>
      </c>
      <c r="BG710" s="52">
        <v>0</v>
      </c>
      <c r="BH710" s="52">
        <v>0</v>
      </c>
      <c r="BI710" s="52">
        <v>212842.32</v>
      </c>
      <c r="BJ710" s="53">
        <v>311</v>
      </c>
      <c r="BK710" s="54" t="s">
        <v>3350</v>
      </c>
      <c r="BL710" s="55"/>
      <c r="BM710" s="55"/>
      <c r="BN710" s="55"/>
      <c r="BO710" s="55"/>
      <c r="BP710" s="55"/>
      <c r="BQ710" s="55"/>
      <c r="BR710" s="55"/>
      <c r="BS710" s="55"/>
      <c r="BT710" s="55"/>
      <c r="BU710" s="55"/>
      <c r="BV710" s="55"/>
      <c r="BW710" s="55"/>
      <c r="BX710" s="55"/>
      <c r="BY710" s="55"/>
      <c r="BZ710" s="55"/>
      <c r="CA710" s="55"/>
      <c r="CB710" s="55"/>
      <c r="CC710" s="55"/>
      <c r="CD710" s="55"/>
    </row>
    <row r="711" spans="1:82" s="1" customFormat="1" ht="23.25" x14ac:dyDescent="0.25">
      <c r="A711" s="49" t="s">
        <v>127</v>
      </c>
      <c r="B711" s="49" t="s">
        <v>104</v>
      </c>
      <c r="C711" s="49" t="s">
        <v>128</v>
      </c>
      <c r="D711"/>
      <c r="E711"/>
      <c r="F711"/>
      <c r="G711" s="49" t="s">
        <v>129</v>
      </c>
      <c r="H711" s="49" t="s">
        <v>130</v>
      </c>
      <c r="I711" s="49" t="s">
        <v>1015</v>
      </c>
      <c r="J711"/>
      <c r="K711" s="49" t="s">
        <v>70</v>
      </c>
      <c r="L711" s="49" t="s">
        <v>131</v>
      </c>
      <c r="M711"/>
      <c r="N711"/>
      <c r="O711" s="49" t="s">
        <v>1016</v>
      </c>
      <c r="P711"/>
      <c r="Q711" s="49" t="s">
        <v>1018</v>
      </c>
      <c r="R711"/>
      <c r="S711"/>
      <c r="T711" s="49" t="s">
        <v>3492</v>
      </c>
      <c r="U711" s="49" t="s">
        <v>3481</v>
      </c>
      <c r="V711" s="49" t="s">
        <v>112</v>
      </c>
      <c r="W711" s="50">
        <v>17975</v>
      </c>
      <c r="X711" s="51" t="s">
        <v>3493</v>
      </c>
      <c r="Y711" s="49" t="s">
        <v>140</v>
      </c>
      <c r="Z711" s="49" t="s">
        <v>141</v>
      </c>
      <c r="AA711" s="49" t="s">
        <v>142</v>
      </c>
      <c r="AB711" s="49" t="s">
        <v>143</v>
      </c>
      <c r="AC711" s="49" t="s">
        <v>144</v>
      </c>
      <c r="AD711"/>
      <c r="AE711" s="49" t="s">
        <v>1022</v>
      </c>
      <c r="AF711" s="49" t="s">
        <v>114</v>
      </c>
      <c r="AG711" s="49" t="s">
        <v>115</v>
      </c>
      <c r="AH711" s="49" t="s">
        <v>146</v>
      </c>
      <c r="AI711" s="49" t="s">
        <v>74</v>
      </c>
      <c r="AJ711" s="49" t="s">
        <v>147</v>
      </c>
      <c r="AK711" s="49" t="s">
        <v>148</v>
      </c>
      <c r="AL711" s="49" t="s">
        <v>148</v>
      </c>
      <c r="AM711"/>
      <c r="AN711" s="49" t="s">
        <v>75</v>
      </c>
      <c r="AO711" s="49" t="s">
        <v>3</v>
      </c>
      <c r="AP711" s="52">
        <v>8.08</v>
      </c>
      <c r="AQ711" s="52">
        <v>0</v>
      </c>
      <c r="AR711" s="50">
        <v>1</v>
      </c>
      <c r="AS711" s="50">
        <v>0</v>
      </c>
      <c r="AT711" s="52">
        <v>75015.69</v>
      </c>
      <c r="AU711" s="52">
        <v>11418.38</v>
      </c>
      <c r="AV711" s="52">
        <v>8.08</v>
      </c>
      <c r="AW711" s="52">
        <v>17922.060000000001</v>
      </c>
      <c r="AX711" s="52">
        <v>7882.55</v>
      </c>
      <c r="AY711" s="52">
        <v>25587.95</v>
      </c>
      <c r="AZ711" s="52">
        <v>75015.69</v>
      </c>
      <c r="BA711" s="52">
        <v>86434.07</v>
      </c>
      <c r="BB711" s="52">
        <v>0</v>
      </c>
      <c r="BC711" s="52">
        <v>0</v>
      </c>
      <c r="BD711" s="52">
        <v>0</v>
      </c>
      <c r="BE711" s="52">
        <v>0</v>
      </c>
      <c r="BF711" s="52">
        <v>0</v>
      </c>
      <c r="BG711" s="52">
        <v>0</v>
      </c>
      <c r="BH711" s="52">
        <v>0</v>
      </c>
      <c r="BI711" s="52">
        <v>212842.32</v>
      </c>
      <c r="BJ711" s="53">
        <v>311</v>
      </c>
      <c r="BK711" s="54" t="s">
        <v>3350</v>
      </c>
      <c r="BL711" s="55"/>
      <c r="BM711" s="55"/>
      <c r="BN711" s="55"/>
      <c r="BO711" s="55"/>
      <c r="BP711" s="55"/>
      <c r="BQ711" s="55"/>
      <c r="BR711" s="55"/>
      <c r="BS711" s="55"/>
      <c r="BT711" s="55"/>
      <c r="BU711" s="55"/>
      <c r="BV711" s="55"/>
      <c r="BW711" s="55"/>
      <c r="BX711" s="55"/>
      <c r="BY711" s="55"/>
      <c r="BZ711" s="55"/>
      <c r="CA711" s="55"/>
      <c r="CB711" s="55"/>
      <c r="CC711" s="55"/>
      <c r="CD711" s="55"/>
    </row>
    <row r="712" spans="1:82" s="1" customFormat="1" ht="15" x14ac:dyDescent="0.25">
      <c r="A712" s="49" t="s">
        <v>127</v>
      </c>
      <c r="B712" s="49" t="s">
        <v>104</v>
      </c>
      <c r="C712" s="49" t="s">
        <v>128</v>
      </c>
      <c r="D712"/>
      <c r="E712"/>
      <c r="F712"/>
      <c r="G712" s="49" t="s">
        <v>129</v>
      </c>
      <c r="H712" s="49" t="s">
        <v>130</v>
      </c>
      <c r="I712" s="49" t="s">
        <v>1015</v>
      </c>
      <c r="J712"/>
      <c r="K712" s="49" t="s">
        <v>70</v>
      </c>
      <c r="L712" s="49" t="s">
        <v>131</v>
      </c>
      <c r="M712"/>
      <c r="N712"/>
      <c r="O712" s="49" t="s">
        <v>1016</v>
      </c>
      <c r="P712"/>
      <c r="Q712" s="49" t="s">
        <v>1017</v>
      </c>
      <c r="R712"/>
      <c r="S712"/>
      <c r="T712" s="49" t="s">
        <v>3492</v>
      </c>
      <c r="U712" s="49" t="s">
        <v>3492</v>
      </c>
      <c r="V712" s="49" t="s">
        <v>3494</v>
      </c>
      <c r="W712" s="50">
        <v>15310</v>
      </c>
      <c r="X712" s="51" t="s">
        <v>3495</v>
      </c>
      <c r="Y712" s="49" t="s">
        <v>3063</v>
      </c>
      <c r="Z712" s="49" t="s">
        <v>3064</v>
      </c>
      <c r="AA712" s="49" t="s">
        <v>105</v>
      </c>
      <c r="AB712" s="49" t="s">
        <v>106</v>
      </c>
      <c r="AC712" s="49" t="s">
        <v>107</v>
      </c>
      <c r="AD712"/>
      <c r="AE712" s="49" t="s">
        <v>810</v>
      </c>
      <c r="AF712" s="49" t="s">
        <v>3065</v>
      </c>
      <c r="AG712"/>
      <c r="AH712" s="49" t="s">
        <v>812</v>
      </c>
      <c r="AI712" s="49" t="s">
        <v>117</v>
      </c>
      <c r="AJ712" s="49" t="s">
        <v>108</v>
      </c>
      <c r="AK712" s="49" t="s">
        <v>813</v>
      </c>
      <c r="AL712" s="49" t="s">
        <v>813</v>
      </c>
      <c r="AM712"/>
      <c r="AN712" s="49" t="s">
        <v>75</v>
      </c>
      <c r="AO712" s="49" t="s">
        <v>3</v>
      </c>
      <c r="AP712" s="52">
        <v>61.34</v>
      </c>
      <c r="AQ712" s="52">
        <v>0</v>
      </c>
      <c r="AR712" s="50">
        <v>1</v>
      </c>
      <c r="AS712" s="50">
        <v>0</v>
      </c>
      <c r="AT712" s="52">
        <v>75015.69</v>
      </c>
      <c r="AU712" s="52">
        <v>11418.38</v>
      </c>
      <c r="AV712" s="52">
        <v>61.34</v>
      </c>
      <c r="AW712" s="52">
        <v>17922.060000000001</v>
      </c>
      <c r="AX712" s="52">
        <v>7882.55</v>
      </c>
      <c r="AY712" s="52">
        <v>25587.95</v>
      </c>
      <c r="AZ712" s="52">
        <v>75015.69</v>
      </c>
      <c r="BA712" s="52">
        <v>86434.07</v>
      </c>
      <c r="BB712" s="52">
        <v>0</v>
      </c>
      <c r="BC712" s="52">
        <v>0</v>
      </c>
      <c r="BD712" s="52">
        <v>0</v>
      </c>
      <c r="BE712" s="52">
        <v>0</v>
      </c>
      <c r="BF712" s="52">
        <v>0</v>
      </c>
      <c r="BG712" s="52">
        <v>0</v>
      </c>
      <c r="BH712" s="52">
        <v>0</v>
      </c>
      <c r="BI712" s="52">
        <v>212842.32</v>
      </c>
      <c r="BJ712" s="53">
        <v>311</v>
      </c>
      <c r="BK712" s="54" t="s">
        <v>3350</v>
      </c>
      <c r="BL712" s="55"/>
      <c r="BM712" s="55"/>
      <c r="BN712" s="55"/>
      <c r="BO712" s="55"/>
      <c r="BP712" s="55"/>
      <c r="BQ712" s="55"/>
      <c r="BR712" s="55"/>
      <c r="BS712" s="55"/>
      <c r="BT712" s="55"/>
      <c r="BU712" s="55"/>
      <c r="BV712" s="55"/>
      <c r="BW712" s="55"/>
      <c r="BX712" s="55"/>
      <c r="BY712" s="55"/>
      <c r="BZ712" s="55"/>
      <c r="CA712" s="55"/>
      <c r="CB712" s="55"/>
      <c r="CC712" s="55"/>
      <c r="CD712" s="55"/>
    </row>
    <row r="713" spans="1:82" s="1" customFormat="1" ht="15" x14ac:dyDescent="0.25">
      <c r="A713" s="49" t="s">
        <v>127</v>
      </c>
      <c r="B713" s="49" t="s">
        <v>104</v>
      </c>
      <c r="C713" s="49" t="s">
        <v>128</v>
      </c>
      <c r="D713"/>
      <c r="E713"/>
      <c r="F713"/>
      <c r="G713" s="49" t="s">
        <v>129</v>
      </c>
      <c r="H713" s="49" t="s">
        <v>130</v>
      </c>
      <c r="I713" s="49" t="s">
        <v>1015</v>
      </c>
      <c r="J713"/>
      <c r="K713" s="49" t="s">
        <v>70</v>
      </c>
      <c r="L713" s="49" t="s">
        <v>131</v>
      </c>
      <c r="M713"/>
      <c r="N713"/>
      <c r="O713" s="49" t="s">
        <v>1016</v>
      </c>
      <c r="P713"/>
      <c r="Q713" s="49" t="s">
        <v>1018</v>
      </c>
      <c r="R713"/>
      <c r="S713"/>
      <c r="T713" s="49" t="s">
        <v>3492</v>
      </c>
      <c r="U713" s="49" t="s">
        <v>3481</v>
      </c>
      <c r="V713" s="49" t="s">
        <v>112</v>
      </c>
      <c r="W713" s="50">
        <v>17906</v>
      </c>
      <c r="X713" s="51" t="s">
        <v>3496</v>
      </c>
      <c r="Y713" s="49" t="s">
        <v>1165</v>
      </c>
      <c r="Z713" s="49" t="s">
        <v>1166</v>
      </c>
      <c r="AA713" s="49" t="s">
        <v>105</v>
      </c>
      <c r="AB713" s="49" t="s">
        <v>106</v>
      </c>
      <c r="AC713" s="49" t="s">
        <v>107</v>
      </c>
      <c r="AD713"/>
      <c r="AE713" s="49" t="s">
        <v>1167</v>
      </c>
      <c r="AF713" s="49" t="s">
        <v>114</v>
      </c>
      <c r="AG713" s="49" t="s">
        <v>115</v>
      </c>
      <c r="AH713" s="49" t="s">
        <v>1168</v>
      </c>
      <c r="AI713" s="49" t="s">
        <v>74</v>
      </c>
      <c r="AJ713" s="49" t="s">
        <v>108</v>
      </c>
      <c r="AK713" s="49" t="s">
        <v>1169</v>
      </c>
      <c r="AL713" s="49" t="s">
        <v>1169</v>
      </c>
      <c r="AM713"/>
      <c r="AN713" s="49" t="s">
        <v>75</v>
      </c>
      <c r="AO713" s="49" t="s">
        <v>3</v>
      </c>
      <c r="AP713" s="52">
        <v>101.15</v>
      </c>
      <c r="AQ713" s="52">
        <v>0</v>
      </c>
      <c r="AR713" s="50">
        <v>1</v>
      </c>
      <c r="AS713" s="50">
        <v>0</v>
      </c>
      <c r="AT713" s="52">
        <v>75015.69</v>
      </c>
      <c r="AU713" s="52">
        <v>11418.38</v>
      </c>
      <c r="AV713" s="52">
        <v>101.15</v>
      </c>
      <c r="AW713" s="52">
        <v>17922.060000000001</v>
      </c>
      <c r="AX713" s="52">
        <v>7882.55</v>
      </c>
      <c r="AY713" s="52">
        <v>25587.95</v>
      </c>
      <c r="AZ713" s="52">
        <v>75015.69</v>
      </c>
      <c r="BA713" s="52">
        <v>86434.07</v>
      </c>
      <c r="BB713" s="52">
        <v>0</v>
      </c>
      <c r="BC713" s="52">
        <v>0</v>
      </c>
      <c r="BD713" s="52">
        <v>0</v>
      </c>
      <c r="BE713" s="52">
        <v>0</v>
      </c>
      <c r="BF713" s="52">
        <v>0</v>
      </c>
      <c r="BG713" s="52">
        <v>0</v>
      </c>
      <c r="BH713" s="52">
        <v>0</v>
      </c>
      <c r="BI713" s="52">
        <v>212842.32</v>
      </c>
      <c r="BJ713" s="53">
        <v>311</v>
      </c>
      <c r="BK713" s="54" t="s">
        <v>3350</v>
      </c>
      <c r="BL713" s="55"/>
      <c r="BM713" s="55"/>
      <c r="BN713" s="55"/>
      <c r="BO713" s="55"/>
      <c r="BP713" s="55"/>
      <c r="BQ713" s="55"/>
      <c r="BR713" s="55"/>
      <c r="BS713" s="55"/>
      <c r="BT713" s="55"/>
      <c r="BU713" s="55"/>
      <c r="BV713" s="55"/>
      <c r="BW713" s="55"/>
      <c r="BX713" s="55"/>
      <c r="BY713" s="55"/>
      <c r="BZ713" s="55"/>
      <c r="CA713" s="55"/>
      <c r="CB713" s="55"/>
      <c r="CC713" s="55"/>
      <c r="CD713" s="55"/>
    </row>
    <row r="714" spans="1:82" s="1" customFormat="1" ht="15" x14ac:dyDescent="0.25">
      <c r="A714" s="49" t="s">
        <v>127</v>
      </c>
      <c r="B714" s="49" t="s">
        <v>104</v>
      </c>
      <c r="C714" s="49" t="s">
        <v>128</v>
      </c>
      <c r="D714"/>
      <c r="E714"/>
      <c r="F714"/>
      <c r="G714" s="49" t="s">
        <v>129</v>
      </c>
      <c r="H714" s="49" t="s">
        <v>130</v>
      </c>
      <c r="I714" s="49" t="s">
        <v>1015</v>
      </c>
      <c r="J714"/>
      <c r="K714" s="49" t="s">
        <v>70</v>
      </c>
      <c r="L714" s="49" t="s">
        <v>131</v>
      </c>
      <c r="M714"/>
      <c r="N714"/>
      <c r="O714" s="49" t="s">
        <v>1016</v>
      </c>
      <c r="P714"/>
      <c r="Q714" s="49" t="s">
        <v>1017</v>
      </c>
      <c r="R714"/>
      <c r="S714"/>
      <c r="T714" s="49" t="s">
        <v>3497</v>
      </c>
      <c r="U714" s="49" t="s">
        <v>3497</v>
      </c>
      <c r="V714" s="49" t="s">
        <v>3498</v>
      </c>
      <c r="W714" s="50">
        <v>17450</v>
      </c>
      <c r="X714" s="51" t="s">
        <v>3499</v>
      </c>
      <c r="Y714" s="49" t="s">
        <v>807</v>
      </c>
      <c r="Z714" s="49" t="s">
        <v>808</v>
      </c>
      <c r="AA714" s="49" t="s">
        <v>94</v>
      </c>
      <c r="AB714" s="49" t="s">
        <v>809</v>
      </c>
      <c r="AC714" s="49" t="s">
        <v>116</v>
      </c>
      <c r="AD714"/>
      <c r="AE714" s="49" t="s">
        <v>810</v>
      </c>
      <c r="AF714" s="49" t="s">
        <v>811</v>
      </c>
      <c r="AG714"/>
      <c r="AH714" s="49" t="s">
        <v>812</v>
      </c>
      <c r="AI714" s="49" t="s">
        <v>117</v>
      </c>
      <c r="AJ714" s="49" t="s">
        <v>94</v>
      </c>
      <c r="AK714" s="49" t="s">
        <v>813</v>
      </c>
      <c r="AL714" s="49" t="s">
        <v>813</v>
      </c>
      <c r="AM714"/>
      <c r="AN714" s="49" t="s">
        <v>75</v>
      </c>
      <c r="AO714" s="49" t="s">
        <v>3</v>
      </c>
      <c r="AP714" s="52">
        <v>17.27</v>
      </c>
      <c r="AQ714" s="52">
        <v>0</v>
      </c>
      <c r="AR714" s="50">
        <v>1</v>
      </c>
      <c r="AS714" s="50">
        <v>0</v>
      </c>
      <c r="AT714" s="52">
        <v>75015.69</v>
      </c>
      <c r="AU714" s="52">
        <v>11418.38</v>
      </c>
      <c r="AV714" s="52">
        <v>17.27</v>
      </c>
      <c r="AW714" s="52">
        <v>17922.060000000001</v>
      </c>
      <c r="AX714" s="52">
        <v>7882.55</v>
      </c>
      <c r="AY714" s="52">
        <v>25587.95</v>
      </c>
      <c r="AZ714" s="52">
        <v>75015.69</v>
      </c>
      <c r="BA714" s="52">
        <v>86434.07</v>
      </c>
      <c r="BB714" s="52">
        <v>0</v>
      </c>
      <c r="BC714" s="52">
        <v>0</v>
      </c>
      <c r="BD714" s="52">
        <v>0</v>
      </c>
      <c r="BE714" s="52">
        <v>0</v>
      </c>
      <c r="BF714" s="52">
        <v>0</v>
      </c>
      <c r="BG714" s="52">
        <v>0</v>
      </c>
      <c r="BH714" s="52">
        <v>0</v>
      </c>
      <c r="BI714" s="52">
        <v>212842.32</v>
      </c>
      <c r="BJ714" s="53">
        <v>311</v>
      </c>
      <c r="BK714" s="54" t="s">
        <v>3350</v>
      </c>
      <c r="BL714" s="55"/>
      <c r="BM714" s="55"/>
      <c r="BN714" s="55"/>
      <c r="BO714" s="55"/>
      <c r="BP714" s="55"/>
      <c r="BQ714" s="55"/>
      <c r="BR714" s="55"/>
      <c r="BS714" s="55"/>
      <c r="BT714" s="55"/>
      <c r="BU714" s="55"/>
      <c r="BV714" s="55"/>
      <c r="BW714" s="55"/>
      <c r="BX714" s="55"/>
      <c r="BY714" s="55"/>
      <c r="BZ714" s="55"/>
      <c r="CA714" s="55"/>
      <c r="CB714" s="55"/>
      <c r="CC714" s="55"/>
      <c r="CD714" s="55"/>
    </row>
    <row r="715" spans="1:82" s="1" customFormat="1" ht="15" x14ac:dyDescent="0.25">
      <c r="A715" s="49" t="s">
        <v>127</v>
      </c>
      <c r="B715" s="49" t="s">
        <v>104</v>
      </c>
      <c r="C715" s="49" t="s">
        <v>128</v>
      </c>
      <c r="D715"/>
      <c r="E715"/>
      <c r="F715"/>
      <c r="G715" s="49" t="s">
        <v>129</v>
      </c>
      <c r="H715" s="49" t="s">
        <v>130</v>
      </c>
      <c r="I715" s="49" t="s">
        <v>1015</v>
      </c>
      <c r="J715"/>
      <c r="K715" s="49" t="s">
        <v>70</v>
      </c>
      <c r="L715" s="49" t="s">
        <v>131</v>
      </c>
      <c r="M715"/>
      <c r="N715"/>
      <c r="O715" s="49" t="s">
        <v>1016</v>
      </c>
      <c r="P715"/>
      <c r="Q715" s="49" t="s">
        <v>1018</v>
      </c>
      <c r="R715"/>
      <c r="S715"/>
      <c r="T715" s="49" t="s">
        <v>3497</v>
      </c>
      <c r="U715" s="49" t="s">
        <v>3492</v>
      </c>
      <c r="V715" s="49" t="s">
        <v>3500</v>
      </c>
      <c r="W715" s="50">
        <v>15803</v>
      </c>
      <c r="X715" s="51" t="s">
        <v>3501</v>
      </c>
      <c r="Y715" s="49" t="s">
        <v>1656</v>
      </c>
      <c r="Z715" s="49" t="s">
        <v>1657</v>
      </c>
      <c r="AA715" s="49" t="s">
        <v>105</v>
      </c>
      <c r="AB715" s="49" t="s">
        <v>106</v>
      </c>
      <c r="AC715" s="49" t="s">
        <v>107</v>
      </c>
      <c r="AD715"/>
      <c r="AE715" s="49" t="s">
        <v>1658</v>
      </c>
      <c r="AF715" s="49" t="s">
        <v>1020</v>
      </c>
      <c r="AG715" s="49" t="s">
        <v>115</v>
      </c>
      <c r="AH715" s="49" t="s">
        <v>1659</v>
      </c>
      <c r="AI715" s="49" t="s">
        <v>74</v>
      </c>
      <c r="AJ715" s="49" t="s">
        <v>108</v>
      </c>
      <c r="AK715" s="49" t="s">
        <v>109</v>
      </c>
      <c r="AL715" s="49" t="s">
        <v>110</v>
      </c>
      <c r="AM715"/>
      <c r="AN715" s="49" t="s">
        <v>75</v>
      </c>
      <c r="AO715" s="49" t="s">
        <v>3</v>
      </c>
      <c r="AP715" s="52">
        <v>111.93</v>
      </c>
      <c r="AQ715" s="52">
        <v>0</v>
      </c>
      <c r="AR715" s="50">
        <v>1</v>
      </c>
      <c r="AS715" s="50">
        <v>0</v>
      </c>
      <c r="AT715" s="52">
        <v>75015.69</v>
      </c>
      <c r="AU715" s="52">
        <v>11418.38</v>
      </c>
      <c r="AV715" s="52">
        <v>111.93</v>
      </c>
      <c r="AW715" s="52">
        <v>17922.060000000001</v>
      </c>
      <c r="AX715" s="52">
        <v>7882.55</v>
      </c>
      <c r="AY715" s="52">
        <v>25587.95</v>
      </c>
      <c r="AZ715" s="52">
        <v>75015.69</v>
      </c>
      <c r="BA715" s="52">
        <v>86434.07</v>
      </c>
      <c r="BB715" s="52">
        <v>0</v>
      </c>
      <c r="BC715" s="52">
        <v>0</v>
      </c>
      <c r="BD715" s="52">
        <v>0</v>
      </c>
      <c r="BE715" s="52">
        <v>0</v>
      </c>
      <c r="BF715" s="52">
        <v>0</v>
      </c>
      <c r="BG715" s="52">
        <v>0</v>
      </c>
      <c r="BH715" s="52">
        <v>0</v>
      </c>
      <c r="BI715" s="52">
        <v>212842.32</v>
      </c>
      <c r="BJ715" s="53">
        <v>311</v>
      </c>
      <c r="BK715" s="54" t="s">
        <v>3350</v>
      </c>
      <c r="BL715" s="55"/>
      <c r="BM715" s="55"/>
      <c r="BN715" s="55"/>
      <c r="BO715" s="55"/>
      <c r="BP715" s="55"/>
      <c r="BQ715" s="55"/>
      <c r="BR715" s="55"/>
      <c r="BS715" s="55"/>
      <c r="BT715" s="55"/>
      <c r="BU715" s="55"/>
      <c r="BV715" s="55"/>
      <c r="BW715" s="55"/>
      <c r="BX715" s="55"/>
      <c r="BY715" s="55"/>
      <c r="BZ715" s="55"/>
      <c r="CA715" s="55"/>
      <c r="CB715" s="55"/>
      <c r="CC715" s="55"/>
      <c r="CD715" s="55"/>
    </row>
    <row r="716" spans="1:82" s="1" customFormat="1" ht="15" x14ac:dyDescent="0.25">
      <c r="A716" s="49" t="s">
        <v>127</v>
      </c>
      <c r="B716" s="49" t="s">
        <v>104</v>
      </c>
      <c r="C716" s="49" t="s">
        <v>128</v>
      </c>
      <c r="D716"/>
      <c r="E716"/>
      <c r="F716"/>
      <c r="G716" s="49" t="s">
        <v>129</v>
      </c>
      <c r="H716" s="49" t="s">
        <v>130</v>
      </c>
      <c r="I716" s="49" t="s">
        <v>1015</v>
      </c>
      <c r="J716"/>
      <c r="K716" s="49" t="s">
        <v>70</v>
      </c>
      <c r="L716" s="49" t="s">
        <v>131</v>
      </c>
      <c r="M716"/>
      <c r="N716"/>
      <c r="O716" s="49" t="s">
        <v>1016</v>
      </c>
      <c r="P716"/>
      <c r="Q716" s="49" t="s">
        <v>1017</v>
      </c>
      <c r="R716"/>
      <c r="S716"/>
      <c r="T716" s="49" t="s">
        <v>3502</v>
      </c>
      <c r="U716" s="49" t="s">
        <v>3502</v>
      </c>
      <c r="V716" s="49" t="s">
        <v>3503</v>
      </c>
      <c r="W716" s="50">
        <v>39227</v>
      </c>
      <c r="X716" s="51" t="s">
        <v>3504</v>
      </c>
      <c r="Y716" s="49" t="s">
        <v>807</v>
      </c>
      <c r="Z716" s="49" t="s">
        <v>808</v>
      </c>
      <c r="AA716" s="49" t="s">
        <v>94</v>
      </c>
      <c r="AB716" s="49" t="s">
        <v>809</v>
      </c>
      <c r="AC716" s="49" t="s">
        <v>116</v>
      </c>
      <c r="AD716"/>
      <c r="AE716" s="49" t="s">
        <v>810</v>
      </c>
      <c r="AF716" s="49" t="s">
        <v>811</v>
      </c>
      <c r="AG716"/>
      <c r="AH716" s="49" t="s">
        <v>812</v>
      </c>
      <c r="AI716" s="49" t="s">
        <v>117</v>
      </c>
      <c r="AJ716" s="49" t="s">
        <v>94</v>
      </c>
      <c r="AK716" s="49" t="s">
        <v>813</v>
      </c>
      <c r="AL716" s="49" t="s">
        <v>813</v>
      </c>
      <c r="AM716"/>
      <c r="AN716" s="49" t="s">
        <v>75</v>
      </c>
      <c r="AO716" s="49" t="s">
        <v>3</v>
      </c>
      <c r="AP716" s="52">
        <v>17.190000000000001</v>
      </c>
      <c r="AQ716" s="52">
        <v>0</v>
      </c>
      <c r="AR716" s="50">
        <v>1</v>
      </c>
      <c r="AS716" s="50">
        <v>0</v>
      </c>
      <c r="AT716" s="52">
        <v>75015.69</v>
      </c>
      <c r="AU716" s="52">
        <v>11418.38</v>
      </c>
      <c r="AV716" s="52">
        <v>17.190000000000001</v>
      </c>
      <c r="AW716" s="52">
        <v>17922.060000000001</v>
      </c>
      <c r="AX716" s="52">
        <v>7882.55</v>
      </c>
      <c r="AY716" s="52">
        <v>25587.95</v>
      </c>
      <c r="AZ716" s="52">
        <v>75015.69</v>
      </c>
      <c r="BA716" s="52">
        <v>86434.07</v>
      </c>
      <c r="BB716" s="52">
        <v>0</v>
      </c>
      <c r="BC716" s="52">
        <v>0</v>
      </c>
      <c r="BD716" s="52">
        <v>0</v>
      </c>
      <c r="BE716" s="52">
        <v>0</v>
      </c>
      <c r="BF716" s="52">
        <v>0</v>
      </c>
      <c r="BG716" s="52">
        <v>0</v>
      </c>
      <c r="BH716" s="52">
        <v>0</v>
      </c>
      <c r="BI716" s="52">
        <v>212842.32</v>
      </c>
      <c r="BJ716" s="53">
        <v>311</v>
      </c>
      <c r="BK716" s="54" t="s">
        <v>3350</v>
      </c>
      <c r="BL716" s="55"/>
      <c r="BM716" s="55"/>
      <c r="BN716" s="55"/>
      <c r="BO716" s="55"/>
      <c r="BP716" s="55"/>
      <c r="BQ716" s="55"/>
      <c r="BR716" s="55"/>
      <c r="BS716" s="55"/>
      <c r="BT716" s="55"/>
      <c r="BU716" s="55"/>
      <c r="BV716" s="55"/>
      <c r="BW716" s="55"/>
      <c r="BX716" s="55"/>
      <c r="BY716" s="55"/>
      <c r="BZ716" s="55"/>
      <c r="CA716" s="55"/>
      <c r="CB716" s="55"/>
      <c r="CC716" s="55"/>
      <c r="CD716" s="55"/>
    </row>
    <row r="717" spans="1:82" s="1" customFormat="1" ht="15" x14ac:dyDescent="0.25">
      <c r="A717" s="49" t="s">
        <v>127</v>
      </c>
      <c r="B717" s="49" t="s">
        <v>104</v>
      </c>
      <c r="C717" s="49" t="s">
        <v>128</v>
      </c>
      <c r="D717"/>
      <c r="E717"/>
      <c r="F717"/>
      <c r="G717" s="49" t="s">
        <v>129</v>
      </c>
      <c r="H717" s="49" t="s">
        <v>130</v>
      </c>
      <c r="I717" s="49" t="s">
        <v>1015</v>
      </c>
      <c r="J717"/>
      <c r="K717" s="49" t="s">
        <v>70</v>
      </c>
      <c r="L717" s="49" t="s">
        <v>131</v>
      </c>
      <c r="M717"/>
      <c r="N717"/>
      <c r="O717" s="49" t="s">
        <v>1016</v>
      </c>
      <c r="P717"/>
      <c r="Q717" s="49" t="s">
        <v>1018</v>
      </c>
      <c r="R717"/>
      <c r="S717"/>
      <c r="T717" s="49" t="s">
        <v>3502</v>
      </c>
      <c r="U717" s="49" t="s">
        <v>3497</v>
      </c>
      <c r="V717" s="49" t="s">
        <v>3505</v>
      </c>
      <c r="W717" s="50">
        <v>36675</v>
      </c>
      <c r="X717" s="51" t="s">
        <v>3506</v>
      </c>
      <c r="Y717" s="49" t="s">
        <v>837</v>
      </c>
      <c r="Z717" s="49" t="s">
        <v>838</v>
      </c>
      <c r="AA717" s="49" t="s">
        <v>76</v>
      </c>
      <c r="AB717" s="49" t="s">
        <v>77</v>
      </c>
      <c r="AC717" s="49" t="s">
        <v>78</v>
      </c>
      <c r="AD717"/>
      <c r="AE717" s="49" t="s">
        <v>171</v>
      </c>
      <c r="AF717" s="49" t="s">
        <v>96</v>
      </c>
      <c r="AG717" s="49" t="s">
        <v>73</v>
      </c>
      <c r="AH717" s="49" t="s">
        <v>172</v>
      </c>
      <c r="AI717" s="49" t="s">
        <v>74</v>
      </c>
      <c r="AJ717" s="49" t="s">
        <v>79</v>
      </c>
      <c r="AK717" s="49" t="s">
        <v>170</v>
      </c>
      <c r="AL717" s="49" t="s">
        <v>170</v>
      </c>
      <c r="AM717"/>
      <c r="AN717" s="49" t="s">
        <v>75</v>
      </c>
      <c r="AO717" s="49" t="s">
        <v>3</v>
      </c>
      <c r="AP717" s="52">
        <v>54.95</v>
      </c>
      <c r="AQ717" s="52">
        <v>0</v>
      </c>
      <c r="AR717" s="50">
        <v>1</v>
      </c>
      <c r="AS717" s="50">
        <v>0</v>
      </c>
      <c r="AT717" s="52">
        <v>75015.69</v>
      </c>
      <c r="AU717" s="52">
        <v>11418.38</v>
      </c>
      <c r="AV717" s="52">
        <v>54.95</v>
      </c>
      <c r="AW717" s="52">
        <v>17922.060000000001</v>
      </c>
      <c r="AX717" s="52">
        <v>7882.55</v>
      </c>
      <c r="AY717" s="52">
        <v>25587.95</v>
      </c>
      <c r="AZ717" s="52">
        <v>75015.69</v>
      </c>
      <c r="BA717" s="52">
        <v>86434.07</v>
      </c>
      <c r="BB717" s="52">
        <v>0</v>
      </c>
      <c r="BC717" s="52">
        <v>0</v>
      </c>
      <c r="BD717" s="52">
        <v>0</v>
      </c>
      <c r="BE717" s="52">
        <v>0</v>
      </c>
      <c r="BF717" s="52">
        <v>0</v>
      </c>
      <c r="BG717" s="52">
        <v>0</v>
      </c>
      <c r="BH717" s="52">
        <v>0</v>
      </c>
      <c r="BI717" s="52">
        <v>212842.32</v>
      </c>
      <c r="BJ717" s="53">
        <v>311</v>
      </c>
      <c r="BK717" s="54" t="s">
        <v>3350</v>
      </c>
      <c r="BL717" s="55"/>
      <c r="BM717" s="55"/>
      <c r="BN717" s="55"/>
      <c r="BO717" s="55"/>
      <c r="BP717" s="55"/>
      <c r="BQ717" s="55"/>
      <c r="BR717" s="55"/>
      <c r="BS717" s="55"/>
      <c r="BT717" s="55"/>
      <c r="BU717" s="55"/>
      <c r="BV717" s="55"/>
      <c r="BW717" s="55"/>
      <c r="BX717" s="55"/>
      <c r="BY717" s="55"/>
      <c r="BZ717" s="55"/>
      <c r="CA717" s="55"/>
      <c r="CB717" s="55"/>
      <c r="CC717" s="55"/>
      <c r="CD717" s="55"/>
    </row>
    <row r="718" spans="1:82" s="1" customFormat="1" ht="15" x14ac:dyDescent="0.25">
      <c r="A718" s="49" t="s">
        <v>127</v>
      </c>
      <c r="B718" s="49" t="s">
        <v>104</v>
      </c>
      <c r="C718" s="49" t="s">
        <v>128</v>
      </c>
      <c r="D718"/>
      <c r="E718"/>
      <c r="F718"/>
      <c r="G718" s="49" t="s">
        <v>129</v>
      </c>
      <c r="H718" s="49" t="s">
        <v>130</v>
      </c>
      <c r="I718" s="49" t="s">
        <v>1015</v>
      </c>
      <c r="J718"/>
      <c r="K718" s="49" t="s">
        <v>70</v>
      </c>
      <c r="L718" s="49" t="s">
        <v>131</v>
      </c>
      <c r="M718"/>
      <c r="N718"/>
      <c r="O718" s="49" t="s">
        <v>1016</v>
      </c>
      <c r="P718"/>
      <c r="Q718" s="49" t="s">
        <v>1017</v>
      </c>
      <c r="R718"/>
      <c r="S718"/>
      <c r="T718" s="49" t="s">
        <v>3502</v>
      </c>
      <c r="U718" s="49" t="s">
        <v>3502</v>
      </c>
      <c r="V718" s="49" t="s">
        <v>3507</v>
      </c>
      <c r="W718" s="50">
        <v>40606</v>
      </c>
      <c r="X718" s="51" t="s">
        <v>3508</v>
      </c>
      <c r="Y718" s="49" t="s">
        <v>3063</v>
      </c>
      <c r="Z718" s="49" t="s">
        <v>3064</v>
      </c>
      <c r="AA718" s="49" t="s">
        <v>105</v>
      </c>
      <c r="AB718" s="49" t="s">
        <v>106</v>
      </c>
      <c r="AC718" s="49" t="s">
        <v>107</v>
      </c>
      <c r="AD718"/>
      <c r="AE718" s="49" t="s">
        <v>810</v>
      </c>
      <c r="AF718" s="49" t="s">
        <v>3065</v>
      </c>
      <c r="AG718"/>
      <c r="AH718" s="49" t="s">
        <v>812</v>
      </c>
      <c r="AI718" s="49" t="s">
        <v>117</v>
      </c>
      <c r="AJ718" s="49" t="s">
        <v>108</v>
      </c>
      <c r="AK718" s="49" t="s">
        <v>813</v>
      </c>
      <c r="AL718" s="49" t="s">
        <v>813</v>
      </c>
      <c r="AM718"/>
      <c r="AN718" s="49" t="s">
        <v>75</v>
      </c>
      <c r="AO718" s="49" t="s">
        <v>3</v>
      </c>
      <c r="AP718" s="52">
        <v>30.17</v>
      </c>
      <c r="AQ718" s="52">
        <v>0</v>
      </c>
      <c r="AR718" s="50">
        <v>1</v>
      </c>
      <c r="AS718" s="50">
        <v>0</v>
      </c>
      <c r="AT718" s="52">
        <v>75015.69</v>
      </c>
      <c r="AU718" s="52">
        <v>11418.38</v>
      </c>
      <c r="AV718" s="52">
        <v>30.17</v>
      </c>
      <c r="AW718" s="52">
        <v>17922.060000000001</v>
      </c>
      <c r="AX718" s="52">
        <v>7882.55</v>
      </c>
      <c r="AY718" s="52">
        <v>25587.95</v>
      </c>
      <c r="AZ718" s="52">
        <v>75015.69</v>
      </c>
      <c r="BA718" s="52">
        <v>86434.07</v>
      </c>
      <c r="BB718" s="52">
        <v>0</v>
      </c>
      <c r="BC718" s="52">
        <v>0</v>
      </c>
      <c r="BD718" s="52">
        <v>0</v>
      </c>
      <c r="BE718" s="52">
        <v>0</v>
      </c>
      <c r="BF718" s="52">
        <v>0</v>
      </c>
      <c r="BG718" s="52">
        <v>0</v>
      </c>
      <c r="BH718" s="52">
        <v>0</v>
      </c>
      <c r="BI718" s="52">
        <v>212842.32</v>
      </c>
      <c r="BJ718" s="53">
        <v>311</v>
      </c>
      <c r="BK718" s="54" t="s">
        <v>3350</v>
      </c>
      <c r="BL718" s="55"/>
      <c r="BM718" s="55"/>
      <c r="BN718" s="55"/>
      <c r="BO718" s="55"/>
      <c r="BP718" s="55"/>
      <c r="BQ718" s="55"/>
      <c r="BR718" s="55"/>
      <c r="BS718" s="55"/>
      <c r="BT718" s="55"/>
      <c r="BU718" s="55"/>
      <c r="BV718" s="55"/>
      <c r="BW718" s="55"/>
      <c r="BX718" s="55"/>
      <c r="BY718" s="55"/>
      <c r="BZ718" s="55"/>
      <c r="CA718" s="55"/>
      <c r="CB718" s="55"/>
      <c r="CC718" s="55"/>
      <c r="CD718" s="55"/>
    </row>
    <row r="719" spans="1:82" s="1" customFormat="1" ht="15" x14ac:dyDescent="0.25">
      <c r="A719" s="49" t="s">
        <v>127</v>
      </c>
      <c r="B719" s="49" t="s">
        <v>104</v>
      </c>
      <c r="C719" s="49" t="s">
        <v>128</v>
      </c>
      <c r="D719"/>
      <c r="E719"/>
      <c r="F719"/>
      <c r="G719" s="49" t="s">
        <v>129</v>
      </c>
      <c r="H719" s="49" t="s">
        <v>130</v>
      </c>
      <c r="I719" s="49" t="s">
        <v>1015</v>
      </c>
      <c r="J719"/>
      <c r="K719" s="49" t="s">
        <v>70</v>
      </c>
      <c r="L719" s="49" t="s">
        <v>131</v>
      </c>
      <c r="M719"/>
      <c r="N719"/>
      <c r="O719" s="49" t="s">
        <v>1016</v>
      </c>
      <c r="P719"/>
      <c r="Q719" s="49" t="s">
        <v>1017</v>
      </c>
      <c r="R719"/>
      <c r="S719"/>
      <c r="T719" s="49" t="s">
        <v>3509</v>
      </c>
      <c r="U719" s="49" t="s">
        <v>3502</v>
      </c>
      <c r="V719" s="49" t="s">
        <v>3510</v>
      </c>
      <c r="W719" s="50">
        <v>40747</v>
      </c>
      <c r="X719" s="51" t="s">
        <v>3511</v>
      </c>
      <c r="Y719" s="49" t="s">
        <v>807</v>
      </c>
      <c r="Z719" s="49" t="s">
        <v>808</v>
      </c>
      <c r="AA719" s="49" t="s">
        <v>94</v>
      </c>
      <c r="AB719" s="49" t="s">
        <v>809</v>
      </c>
      <c r="AC719" s="49" t="s">
        <v>116</v>
      </c>
      <c r="AD719"/>
      <c r="AE719" s="49" t="s">
        <v>810</v>
      </c>
      <c r="AF719" s="49" t="s">
        <v>811</v>
      </c>
      <c r="AG719"/>
      <c r="AH719" s="49" t="s">
        <v>812</v>
      </c>
      <c r="AI719" s="49" t="s">
        <v>117</v>
      </c>
      <c r="AJ719" s="49" t="s">
        <v>94</v>
      </c>
      <c r="AK719" s="49" t="s">
        <v>813</v>
      </c>
      <c r="AL719" s="49" t="s">
        <v>813</v>
      </c>
      <c r="AM719"/>
      <c r="AN719" s="49" t="s">
        <v>75</v>
      </c>
      <c r="AO719" s="49" t="s">
        <v>3</v>
      </c>
      <c r="AP719" s="52">
        <v>10.25</v>
      </c>
      <c r="AQ719" s="52">
        <v>0</v>
      </c>
      <c r="AR719" s="50">
        <v>1</v>
      </c>
      <c r="AS719" s="50">
        <v>0</v>
      </c>
      <c r="AT719" s="52">
        <v>75015.69</v>
      </c>
      <c r="AU719" s="52">
        <v>11418.38</v>
      </c>
      <c r="AV719" s="52">
        <v>10.25</v>
      </c>
      <c r="AW719" s="52">
        <v>17922.060000000001</v>
      </c>
      <c r="AX719" s="52">
        <v>7882.55</v>
      </c>
      <c r="AY719" s="52">
        <v>25587.95</v>
      </c>
      <c r="AZ719" s="52">
        <v>75015.69</v>
      </c>
      <c r="BA719" s="52">
        <v>86434.07</v>
      </c>
      <c r="BB719" s="52">
        <v>0</v>
      </c>
      <c r="BC719" s="52">
        <v>0</v>
      </c>
      <c r="BD719" s="52">
        <v>0</v>
      </c>
      <c r="BE719" s="52">
        <v>0</v>
      </c>
      <c r="BF719" s="52">
        <v>0</v>
      </c>
      <c r="BG719" s="52">
        <v>0</v>
      </c>
      <c r="BH719" s="52">
        <v>0</v>
      </c>
      <c r="BI719" s="52">
        <v>212842.32</v>
      </c>
      <c r="BJ719" s="53">
        <v>311</v>
      </c>
      <c r="BK719" s="54" t="s">
        <v>3350</v>
      </c>
      <c r="BL719" s="55"/>
      <c r="BM719" s="55"/>
      <c r="BN719" s="55"/>
      <c r="BO719" s="55"/>
      <c r="BP719" s="55"/>
      <c r="BQ719" s="55"/>
      <c r="BR719" s="55"/>
      <c r="BS719" s="55"/>
      <c r="BT719" s="55"/>
      <c r="BU719" s="55"/>
      <c r="BV719" s="55"/>
      <c r="BW719" s="55"/>
      <c r="BX719" s="55"/>
      <c r="BY719" s="55"/>
      <c r="BZ719" s="55"/>
      <c r="CA719" s="55"/>
      <c r="CB719" s="55"/>
      <c r="CC719" s="55"/>
      <c r="CD719" s="55"/>
    </row>
    <row r="720" spans="1:82" s="1" customFormat="1" ht="15" x14ac:dyDescent="0.25">
      <c r="A720" s="49" t="s">
        <v>127</v>
      </c>
      <c r="B720" s="49" t="s">
        <v>104</v>
      </c>
      <c r="C720" s="49" t="s">
        <v>128</v>
      </c>
      <c r="D720"/>
      <c r="E720"/>
      <c r="F720"/>
      <c r="G720" s="49" t="s">
        <v>129</v>
      </c>
      <c r="H720" s="49" t="s">
        <v>130</v>
      </c>
      <c r="I720" s="49" t="s">
        <v>1015</v>
      </c>
      <c r="J720"/>
      <c r="K720" s="49" t="s">
        <v>70</v>
      </c>
      <c r="L720" s="49" t="s">
        <v>131</v>
      </c>
      <c r="M720"/>
      <c r="N720"/>
      <c r="O720" s="49" t="s">
        <v>1016</v>
      </c>
      <c r="P720"/>
      <c r="Q720" s="49" t="s">
        <v>1018</v>
      </c>
      <c r="R720"/>
      <c r="S720"/>
      <c r="T720" s="49" t="s">
        <v>3509</v>
      </c>
      <c r="U720" s="49" t="s">
        <v>3502</v>
      </c>
      <c r="V720" s="49" t="s">
        <v>766</v>
      </c>
      <c r="W720" s="50">
        <v>41851</v>
      </c>
      <c r="X720" s="51" t="s">
        <v>3512</v>
      </c>
      <c r="Y720" s="49" t="s">
        <v>767</v>
      </c>
      <c r="Z720" s="49" t="s">
        <v>768</v>
      </c>
      <c r="AA720" s="49" t="s">
        <v>769</v>
      </c>
      <c r="AB720" s="49" t="s">
        <v>770</v>
      </c>
      <c r="AC720" s="49" t="s">
        <v>138</v>
      </c>
      <c r="AD720"/>
      <c r="AE720" s="49" t="s">
        <v>771</v>
      </c>
      <c r="AF720" s="49" t="s">
        <v>114</v>
      </c>
      <c r="AG720" s="49" t="s">
        <v>115</v>
      </c>
      <c r="AH720" s="49" t="s">
        <v>772</v>
      </c>
      <c r="AI720" s="49" t="s">
        <v>74</v>
      </c>
      <c r="AJ720" s="49" t="s">
        <v>79</v>
      </c>
      <c r="AK720" s="49" t="s">
        <v>109</v>
      </c>
      <c r="AL720" s="49" t="s">
        <v>110</v>
      </c>
      <c r="AM720"/>
      <c r="AN720" s="49" t="s">
        <v>75</v>
      </c>
      <c r="AO720" s="49" t="s">
        <v>3</v>
      </c>
      <c r="AP720" s="52">
        <v>14.89</v>
      </c>
      <c r="AQ720" s="52">
        <v>0</v>
      </c>
      <c r="AR720" s="50">
        <v>1</v>
      </c>
      <c r="AS720" s="50">
        <v>0</v>
      </c>
      <c r="AT720" s="52">
        <v>75015.69</v>
      </c>
      <c r="AU720" s="52">
        <v>11418.38</v>
      </c>
      <c r="AV720" s="52">
        <v>14.89</v>
      </c>
      <c r="AW720" s="52">
        <v>17922.060000000001</v>
      </c>
      <c r="AX720" s="52">
        <v>7882.55</v>
      </c>
      <c r="AY720" s="52">
        <v>25587.95</v>
      </c>
      <c r="AZ720" s="52">
        <v>75015.69</v>
      </c>
      <c r="BA720" s="52">
        <v>86434.07</v>
      </c>
      <c r="BB720" s="52">
        <v>0</v>
      </c>
      <c r="BC720" s="52">
        <v>0</v>
      </c>
      <c r="BD720" s="52">
        <v>0</v>
      </c>
      <c r="BE720" s="52">
        <v>0</v>
      </c>
      <c r="BF720" s="52">
        <v>0</v>
      </c>
      <c r="BG720" s="52">
        <v>0</v>
      </c>
      <c r="BH720" s="52">
        <v>0</v>
      </c>
      <c r="BI720" s="52">
        <v>212842.32</v>
      </c>
      <c r="BJ720" s="53">
        <v>311</v>
      </c>
      <c r="BK720" s="54" t="s">
        <v>3350</v>
      </c>
      <c r="BL720" s="55"/>
      <c r="BM720" s="55"/>
      <c r="BN720" s="55"/>
      <c r="BO720" s="55"/>
      <c r="BP720" s="55"/>
      <c r="BQ720" s="55"/>
      <c r="BR720" s="55"/>
      <c r="BS720" s="55"/>
      <c r="BT720" s="55"/>
      <c r="BU720" s="55"/>
      <c r="BV720" s="55"/>
      <c r="BW720" s="55"/>
      <c r="BX720" s="55"/>
      <c r="BY720" s="55"/>
      <c r="BZ720" s="55"/>
      <c r="CA720" s="55"/>
      <c r="CB720" s="55"/>
      <c r="CC720" s="55"/>
      <c r="CD720" s="55"/>
    </row>
    <row r="721" spans="1:82" s="1" customFormat="1" ht="23.25" x14ac:dyDescent="0.25">
      <c r="A721" s="49" t="s">
        <v>127</v>
      </c>
      <c r="B721" s="49" t="s">
        <v>104</v>
      </c>
      <c r="C721" s="49" t="s">
        <v>128</v>
      </c>
      <c r="D721"/>
      <c r="E721"/>
      <c r="F721"/>
      <c r="G721" s="49" t="s">
        <v>129</v>
      </c>
      <c r="H721" s="49" t="s">
        <v>130</v>
      </c>
      <c r="I721" s="49" t="s">
        <v>1015</v>
      </c>
      <c r="J721"/>
      <c r="K721" s="49" t="s">
        <v>70</v>
      </c>
      <c r="L721" s="49" t="s">
        <v>131</v>
      </c>
      <c r="M721"/>
      <c r="N721"/>
      <c r="O721" s="49" t="s">
        <v>1016</v>
      </c>
      <c r="P721"/>
      <c r="Q721" s="49" t="s">
        <v>1018</v>
      </c>
      <c r="R721"/>
      <c r="S721"/>
      <c r="T721" s="49" t="s">
        <v>3513</v>
      </c>
      <c r="U721" s="49" t="s">
        <v>3509</v>
      </c>
      <c r="V721" s="49" t="s">
        <v>931</v>
      </c>
      <c r="W721" s="50">
        <v>43586</v>
      </c>
      <c r="X721" s="51" t="s">
        <v>3514</v>
      </c>
      <c r="Y721" s="49" t="s">
        <v>933</v>
      </c>
      <c r="Z721" s="49" t="s">
        <v>934</v>
      </c>
      <c r="AA721" s="49" t="s">
        <v>142</v>
      </c>
      <c r="AB721" s="49" t="s">
        <v>143</v>
      </c>
      <c r="AC721" s="49" t="s">
        <v>144</v>
      </c>
      <c r="AD721"/>
      <c r="AE721" s="49" t="s">
        <v>935</v>
      </c>
      <c r="AF721" s="49" t="s">
        <v>779</v>
      </c>
      <c r="AG721" s="49" t="s">
        <v>73</v>
      </c>
      <c r="AH721" s="49" t="s">
        <v>936</v>
      </c>
      <c r="AI721" s="49" t="s">
        <v>74</v>
      </c>
      <c r="AJ721" s="49" t="s">
        <v>147</v>
      </c>
      <c r="AK721" s="49" t="s">
        <v>937</v>
      </c>
      <c r="AL721" s="49" t="s">
        <v>937</v>
      </c>
      <c r="AM721"/>
      <c r="AN721" s="49" t="s">
        <v>75</v>
      </c>
      <c r="AO721" s="49" t="s">
        <v>3</v>
      </c>
      <c r="AP721" s="52">
        <v>839.9</v>
      </c>
      <c r="AQ721" s="52">
        <v>0</v>
      </c>
      <c r="AR721" s="50">
        <v>1</v>
      </c>
      <c r="AS721" s="50">
        <v>0</v>
      </c>
      <c r="AT721" s="52">
        <v>75015.69</v>
      </c>
      <c r="AU721" s="52">
        <v>11418.38</v>
      </c>
      <c r="AV721" s="52">
        <v>839.9</v>
      </c>
      <c r="AW721" s="52">
        <v>17922.060000000001</v>
      </c>
      <c r="AX721" s="52">
        <v>7882.55</v>
      </c>
      <c r="AY721" s="52">
        <v>25587.95</v>
      </c>
      <c r="AZ721" s="52">
        <v>75015.69</v>
      </c>
      <c r="BA721" s="52">
        <v>86434.07</v>
      </c>
      <c r="BB721" s="52">
        <v>0</v>
      </c>
      <c r="BC721" s="52">
        <v>0</v>
      </c>
      <c r="BD721" s="52">
        <v>0</v>
      </c>
      <c r="BE721" s="52">
        <v>0</v>
      </c>
      <c r="BF721" s="52">
        <v>0</v>
      </c>
      <c r="BG721" s="52">
        <v>0</v>
      </c>
      <c r="BH721" s="52">
        <v>0</v>
      </c>
      <c r="BI721" s="52">
        <v>212842.32</v>
      </c>
      <c r="BJ721" s="53">
        <v>311</v>
      </c>
      <c r="BK721" s="54" t="s">
        <v>3350</v>
      </c>
      <c r="BL721" s="55"/>
      <c r="BM721" s="55"/>
      <c r="BN721" s="55"/>
      <c r="BO721" s="55"/>
      <c r="BP721" s="55"/>
      <c r="BQ721" s="55"/>
      <c r="BR721" s="55"/>
      <c r="BS721" s="55"/>
      <c r="BT721" s="55"/>
      <c r="BU721" s="55"/>
      <c r="BV721" s="55"/>
      <c r="BW721" s="55"/>
      <c r="BX721" s="55"/>
      <c r="BY721" s="55"/>
      <c r="BZ721" s="55"/>
      <c r="CA721" s="55"/>
      <c r="CB721" s="55"/>
      <c r="CC721" s="55"/>
      <c r="CD721" s="55"/>
    </row>
    <row r="722" spans="1:82" s="1" customFormat="1" ht="15" x14ac:dyDescent="0.25">
      <c r="A722" s="49" t="s">
        <v>127</v>
      </c>
      <c r="B722" s="49" t="s">
        <v>104</v>
      </c>
      <c r="C722" s="49" t="s">
        <v>128</v>
      </c>
      <c r="D722"/>
      <c r="E722"/>
      <c r="F722"/>
      <c r="G722" s="49" t="s">
        <v>129</v>
      </c>
      <c r="H722" s="49" t="s">
        <v>130</v>
      </c>
      <c r="I722" s="49" t="s">
        <v>1015</v>
      </c>
      <c r="J722"/>
      <c r="K722" s="49" t="s">
        <v>70</v>
      </c>
      <c r="L722" s="49" t="s">
        <v>131</v>
      </c>
      <c r="M722"/>
      <c r="N722"/>
      <c r="O722" s="49" t="s">
        <v>1016</v>
      </c>
      <c r="P722"/>
      <c r="Q722" s="49" t="s">
        <v>1018</v>
      </c>
      <c r="R722"/>
      <c r="S722"/>
      <c r="T722" s="49" t="s">
        <v>3513</v>
      </c>
      <c r="U722" s="49" t="s">
        <v>3502</v>
      </c>
      <c r="V722" s="49" t="s">
        <v>3515</v>
      </c>
      <c r="W722" s="50">
        <v>40982</v>
      </c>
      <c r="X722" s="51" t="s">
        <v>3516</v>
      </c>
      <c r="Y722" s="49" t="s">
        <v>149</v>
      </c>
      <c r="Z722" s="49" t="s">
        <v>150</v>
      </c>
      <c r="AA722" s="49" t="s">
        <v>1019</v>
      </c>
      <c r="AB722" s="49" t="s">
        <v>152</v>
      </c>
      <c r="AC722" s="49" t="s">
        <v>153</v>
      </c>
      <c r="AD722"/>
      <c r="AE722" s="49" t="s">
        <v>154</v>
      </c>
      <c r="AF722" s="49" t="s">
        <v>155</v>
      </c>
      <c r="AG722" s="49" t="s">
        <v>156</v>
      </c>
      <c r="AH722" s="49" t="s">
        <v>157</v>
      </c>
      <c r="AI722" s="49" t="s">
        <v>74</v>
      </c>
      <c r="AJ722" s="49" t="s">
        <v>158</v>
      </c>
      <c r="AK722" s="49" t="s">
        <v>159</v>
      </c>
      <c r="AL722" s="49" t="s">
        <v>159</v>
      </c>
      <c r="AM722"/>
      <c r="AN722" s="49" t="s">
        <v>75</v>
      </c>
      <c r="AO722" s="49" t="s">
        <v>3</v>
      </c>
      <c r="AP722" s="52">
        <v>94.49</v>
      </c>
      <c r="AQ722" s="52">
        <v>0</v>
      </c>
      <c r="AR722" s="50">
        <v>1</v>
      </c>
      <c r="AS722" s="50">
        <v>0</v>
      </c>
      <c r="AT722" s="52">
        <v>75015.69</v>
      </c>
      <c r="AU722" s="52">
        <v>11418.38</v>
      </c>
      <c r="AV722" s="52">
        <v>94.49</v>
      </c>
      <c r="AW722" s="52">
        <v>17922.060000000001</v>
      </c>
      <c r="AX722" s="52">
        <v>7882.55</v>
      </c>
      <c r="AY722" s="52">
        <v>25587.95</v>
      </c>
      <c r="AZ722" s="52">
        <v>75015.69</v>
      </c>
      <c r="BA722" s="52">
        <v>86434.07</v>
      </c>
      <c r="BB722" s="52">
        <v>0</v>
      </c>
      <c r="BC722" s="52">
        <v>0</v>
      </c>
      <c r="BD722" s="52">
        <v>0</v>
      </c>
      <c r="BE722" s="52">
        <v>0</v>
      </c>
      <c r="BF722" s="52">
        <v>0</v>
      </c>
      <c r="BG722" s="52">
        <v>0</v>
      </c>
      <c r="BH722" s="52">
        <v>0</v>
      </c>
      <c r="BI722" s="52">
        <v>212842.32</v>
      </c>
      <c r="BJ722" s="53">
        <v>311</v>
      </c>
      <c r="BK722" s="54" t="s">
        <v>3350</v>
      </c>
      <c r="BL722" s="55"/>
      <c r="BM722" s="55"/>
      <c r="BN722" s="55"/>
      <c r="BO722" s="55"/>
      <c r="BP722" s="55"/>
      <c r="BQ722" s="55"/>
      <c r="BR722" s="55"/>
      <c r="BS722" s="55"/>
      <c r="BT722" s="55"/>
      <c r="BU722" s="55"/>
      <c r="BV722" s="55"/>
      <c r="BW722" s="55"/>
      <c r="BX722" s="55"/>
      <c r="BY722" s="55"/>
      <c r="BZ722" s="55"/>
      <c r="CA722" s="55"/>
      <c r="CB722" s="55"/>
      <c r="CC722" s="55"/>
      <c r="CD722" s="55"/>
    </row>
    <row r="723" spans="1:82" s="1" customFormat="1" ht="15" x14ac:dyDescent="0.25">
      <c r="A723" s="49" t="s">
        <v>127</v>
      </c>
      <c r="B723" s="49" t="s">
        <v>104</v>
      </c>
      <c r="C723" s="49" t="s">
        <v>128</v>
      </c>
      <c r="D723"/>
      <c r="E723"/>
      <c r="F723"/>
      <c r="G723" s="49" t="s">
        <v>129</v>
      </c>
      <c r="H723" s="49" t="s">
        <v>130</v>
      </c>
      <c r="I723" s="49" t="s">
        <v>1015</v>
      </c>
      <c r="J723"/>
      <c r="K723" s="49" t="s">
        <v>70</v>
      </c>
      <c r="L723" s="49" t="s">
        <v>131</v>
      </c>
      <c r="M723"/>
      <c r="N723"/>
      <c r="O723" s="49" t="s">
        <v>1016</v>
      </c>
      <c r="P723"/>
      <c r="Q723" s="49" t="s">
        <v>1017</v>
      </c>
      <c r="R723"/>
      <c r="S723"/>
      <c r="T723" s="49" t="s">
        <v>3513</v>
      </c>
      <c r="U723" s="49" t="s">
        <v>3513</v>
      </c>
      <c r="V723" s="49" t="s">
        <v>3517</v>
      </c>
      <c r="W723" s="50">
        <v>46794</v>
      </c>
      <c r="X723" s="51" t="s">
        <v>3518</v>
      </c>
      <c r="Y723" s="49" t="s">
        <v>807</v>
      </c>
      <c r="Z723" s="49" t="s">
        <v>808</v>
      </c>
      <c r="AA723" s="49" t="s">
        <v>94</v>
      </c>
      <c r="AB723" s="49" t="s">
        <v>809</v>
      </c>
      <c r="AC723" s="49" t="s">
        <v>116</v>
      </c>
      <c r="AD723"/>
      <c r="AE723" s="49" t="s">
        <v>810</v>
      </c>
      <c r="AF723" s="49" t="s">
        <v>811</v>
      </c>
      <c r="AG723"/>
      <c r="AH723" s="49" t="s">
        <v>812</v>
      </c>
      <c r="AI723" s="49" t="s">
        <v>117</v>
      </c>
      <c r="AJ723" s="49" t="s">
        <v>94</v>
      </c>
      <c r="AK723" s="49" t="s">
        <v>813</v>
      </c>
      <c r="AL723" s="49" t="s">
        <v>813</v>
      </c>
      <c r="AM723"/>
      <c r="AN723" s="49" t="s">
        <v>75</v>
      </c>
      <c r="AO723" s="49" t="s">
        <v>3</v>
      </c>
      <c r="AP723" s="52">
        <v>16.329999999999998</v>
      </c>
      <c r="AQ723" s="52">
        <v>0</v>
      </c>
      <c r="AR723" s="50">
        <v>1</v>
      </c>
      <c r="AS723" s="50">
        <v>0</v>
      </c>
      <c r="AT723" s="52">
        <v>75015.69</v>
      </c>
      <c r="AU723" s="52">
        <v>11418.38</v>
      </c>
      <c r="AV723" s="52">
        <v>16.329999999999998</v>
      </c>
      <c r="AW723" s="52">
        <v>17922.060000000001</v>
      </c>
      <c r="AX723" s="52">
        <v>7882.55</v>
      </c>
      <c r="AY723" s="52">
        <v>25587.95</v>
      </c>
      <c r="AZ723" s="52">
        <v>75015.69</v>
      </c>
      <c r="BA723" s="52">
        <v>86434.07</v>
      </c>
      <c r="BB723" s="52">
        <v>0</v>
      </c>
      <c r="BC723" s="52">
        <v>0</v>
      </c>
      <c r="BD723" s="52">
        <v>0</v>
      </c>
      <c r="BE723" s="52">
        <v>0</v>
      </c>
      <c r="BF723" s="52">
        <v>0</v>
      </c>
      <c r="BG723" s="52">
        <v>0</v>
      </c>
      <c r="BH723" s="52">
        <v>0</v>
      </c>
      <c r="BI723" s="52">
        <v>212842.32</v>
      </c>
      <c r="BJ723" s="53">
        <v>311</v>
      </c>
      <c r="BK723" s="54" t="s">
        <v>3350</v>
      </c>
      <c r="BL723" s="55"/>
      <c r="BM723" s="55"/>
      <c r="BN723" s="55"/>
      <c r="BO723" s="55"/>
      <c r="BP723" s="55"/>
      <c r="BQ723" s="55"/>
      <c r="BR723" s="55"/>
      <c r="BS723" s="55"/>
      <c r="BT723" s="55"/>
      <c r="BU723" s="55"/>
      <c r="BV723" s="55"/>
      <c r="BW723" s="55"/>
      <c r="BX723" s="55"/>
      <c r="BY723" s="55"/>
      <c r="BZ723" s="55"/>
      <c r="CA723" s="55"/>
      <c r="CB723" s="55"/>
      <c r="CC723" s="55"/>
      <c r="CD723" s="55"/>
    </row>
    <row r="724" spans="1:82" s="1" customFormat="1" ht="15" x14ac:dyDescent="0.25">
      <c r="A724" s="49" t="s">
        <v>127</v>
      </c>
      <c r="B724" s="49" t="s">
        <v>104</v>
      </c>
      <c r="C724" s="49" t="s">
        <v>128</v>
      </c>
      <c r="D724"/>
      <c r="E724"/>
      <c r="F724"/>
      <c r="G724" s="49" t="s">
        <v>129</v>
      </c>
      <c r="H724" s="49" t="s">
        <v>130</v>
      </c>
      <c r="I724" s="49" t="s">
        <v>1015</v>
      </c>
      <c r="J724"/>
      <c r="K724" s="49" t="s">
        <v>70</v>
      </c>
      <c r="L724" s="49" t="s">
        <v>131</v>
      </c>
      <c r="M724"/>
      <c r="N724"/>
      <c r="O724" s="49" t="s">
        <v>1016</v>
      </c>
      <c r="P724"/>
      <c r="Q724" s="49" t="s">
        <v>1018</v>
      </c>
      <c r="R724"/>
      <c r="S724"/>
      <c r="T724" s="49" t="s">
        <v>3519</v>
      </c>
      <c r="U724" s="49" t="s">
        <v>3513</v>
      </c>
      <c r="V724" s="49" t="s">
        <v>3520</v>
      </c>
      <c r="W724" s="50">
        <v>33121</v>
      </c>
      <c r="X724" s="51" t="s">
        <v>3521</v>
      </c>
      <c r="Y724" s="49" t="s">
        <v>837</v>
      </c>
      <c r="Z724" s="49" t="s">
        <v>838</v>
      </c>
      <c r="AA724" s="49" t="s">
        <v>76</v>
      </c>
      <c r="AB724" s="49" t="s">
        <v>77</v>
      </c>
      <c r="AC724" s="49" t="s">
        <v>78</v>
      </c>
      <c r="AD724"/>
      <c r="AE724" s="49" t="s">
        <v>171</v>
      </c>
      <c r="AF724" s="49" t="s">
        <v>96</v>
      </c>
      <c r="AG724" s="49" t="s">
        <v>73</v>
      </c>
      <c r="AH724" s="49" t="s">
        <v>172</v>
      </c>
      <c r="AI724" s="49" t="s">
        <v>74</v>
      </c>
      <c r="AJ724" s="49" t="s">
        <v>79</v>
      </c>
      <c r="AK724" s="49" t="s">
        <v>170</v>
      </c>
      <c r="AL724" s="49" t="s">
        <v>170</v>
      </c>
      <c r="AM724"/>
      <c r="AN724" s="49" t="s">
        <v>75</v>
      </c>
      <c r="AO724" s="49" t="s">
        <v>3</v>
      </c>
      <c r="AP724" s="52">
        <v>134.35</v>
      </c>
      <c r="AQ724" s="52">
        <v>0</v>
      </c>
      <c r="AR724" s="50">
        <v>1</v>
      </c>
      <c r="AS724" s="50">
        <v>0</v>
      </c>
      <c r="AT724" s="52">
        <v>75015.69</v>
      </c>
      <c r="AU724" s="52">
        <v>11418.38</v>
      </c>
      <c r="AV724" s="52">
        <v>134.35</v>
      </c>
      <c r="AW724" s="52">
        <v>17922.060000000001</v>
      </c>
      <c r="AX724" s="52">
        <v>7882.55</v>
      </c>
      <c r="AY724" s="52">
        <v>25587.95</v>
      </c>
      <c r="AZ724" s="52">
        <v>75015.69</v>
      </c>
      <c r="BA724" s="52">
        <v>86434.07</v>
      </c>
      <c r="BB724" s="52">
        <v>0</v>
      </c>
      <c r="BC724" s="52">
        <v>0</v>
      </c>
      <c r="BD724" s="52">
        <v>0</v>
      </c>
      <c r="BE724" s="52">
        <v>0</v>
      </c>
      <c r="BF724" s="52">
        <v>0</v>
      </c>
      <c r="BG724" s="52">
        <v>0</v>
      </c>
      <c r="BH724" s="52">
        <v>0</v>
      </c>
      <c r="BI724" s="52">
        <v>212842.32</v>
      </c>
      <c r="BJ724" s="53">
        <v>311</v>
      </c>
      <c r="BK724" s="54" t="s">
        <v>3350</v>
      </c>
      <c r="BL724" s="55"/>
      <c r="BM724" s="55"/>
      <c r="BN724" s="55"/>
      <c r="BO724" s="55"/>
      <c r="BP724" s="55"/>
      <c r="BQ724" s="55"/>
      <c r="BR724" s="55"/>
      <c r="BS724" s="55"/>
      <c r="BT724" s="55"/>
      <c r="BU724" s="55"/>
      <c r="BV724" s="55"/>
      <c r="BW724" s="55"/>
      <c r="BX724" s="55"/>
      <c r="BY724" s="55"/>
      <c r="BZ724" s="55"/>
      <c r="CA724" s="55"/>
      <c r="CB724" s="55"/>
      <c r="CC724" s="55"/>
    </row>
    <row r="725" spans="1:82" s="1" customFormat="1" ht="15" x14ac:dyDescent="0.25">
      <c r="A725" s="49" t="s">
        <v>127</v>
      </c>
      <c r="B725" s="49" t="s">
        <v>104</v>
      </c>
      <c r="C725" s="49" t="s">
        <v>128</v>
      </c>
      <c r="D725"/>
      <c r="E725"/>
      <c r="F725"/>
      <c r="G725" s="49" t="s">
        <v>129</v>
      </c>
      <c r="H725" s="49" t="s">
        <v>130</v>
      </c>
      <c r="I725" s="49" t="s">
        <v>1015</v>
      </c>
      <c r="J725"/>
      <c r="K725" s="49" t="s">
        <v>70</v>
      </c>
      <c r="L725" s="49" t="s">
        <v>131</v>
      </c>
      <c r="M725"/>
      <c r="N725"/>
      <c r="O725" s="49" t="s">
        <v>1016</v>
      </c>
      <c r="P725"/>
      <c r="Q725" s="49" t="s">
        <v>1017</v>
      </c>
      <c r="R725"/>
      <c r="S725"/>
      <c r="T725" s="49" t="s">
        <v>3519</v>
      </c>
      <c r="U725" s="49" t="s">
        <v>3519</v>
      </c>
      <c r="V725" s="49" t="s">
        <v>3522</v>
      </c>
      <c r="W725" s="50">
        <v>37937</v>
      </c>
      <c r="X725" s="51" t="s">
        <v>3523</v>
      </c>
      <c r="Y725" s="49" t="s">
        <v>3063</v>
      </c>
      <c r="Z725" s="49" t="s">
        <v>3064</v>
      </c>
      <c r="AA725" s="49" t="s">
        <v>105</v>
      </c>
      <c r="AB725" s="49" t="s">
        <v>106</v>
      </c>
      <c r="AC725" s="49" t="s">
        <v>107</v>
      </c>
      <c r="AD725"/>
      <c r="AE725" s="49" t="s">
        <v>810</v>
      </c>
      <c r="AF725" s="49" t="s">
        <v>3065</v>
      </c>
      <c r="AG725"/>
      <c r="AH725" s="49" t="s">
        <v>812</v>
      </c>
      <c r="AI725" s="49" t="s">
        <v>117</v>
      </c>
      <c r="AJ725" s="49" t="s">
        <v>108</v>
      </c>
      <c r="AK725" s="49" t="s">
        <v>813</v>
      </c>
      <c r="AL725" s="49" t="s">
        <v>813</v>
      </c>
      <c r="AM725"/>
      <c r="AN725" s="49" t="s">
        <v>75</v>
      </c>
      <c r="AO725" s="49" t="s">
        <v>3</v>
      </c>
      <c r="AP725" s="52">
        <v>22.24</v>
      </c>
      <c r="AQ725" s="52">
        <v>0</v>
      </c>
      <c r="AR725" s="50">
        <v>1</v>
      </c>
      <c r="AS725" s="50">
        <v>0</v>
      </c>
      <c r="AT725" s="52">
        <v>75015.69</v>
      </c>
      <c r="AU725" s="52">
        <v>11418.38</v>
      </c>
      <c r="AV725" s="52">
        <v>22.24</v>
      </c>
      <c r="AW725" s="52">
        <v>17922.060000000001</v>
      </c>
      <c r="AX725" s="52">
        <v>7882.55</v>
      </c>
      <c r="AY725" s="52">
        <v>25587.95</v>
      </c>
      <c r="AZ725" s="52">
        <v>75015.69</v>
      </c>
      <c r="BA725" s="52">
        <v>86434.07</v>
      </c>
      <c r="BB725" s="52">
        <v>0</v>
      </c>
      <c r="BC725" s="52">
        <v>0</v>
      </c>
      <c r="BD725" s="52">
        <v>0</v>
      </c>
      <c r="BE725" s="52">
        <v>0</v>
      </c>
      <c r="BF725" s="52">
        <v>0</v>
      </c>
      <c r="BG725" s="52">
        <v>0</v>
      </c>
      <c r="BH725" s="52">
        <v>0</v>
      </c>
      <c r="BI725" s="52">
        <v>212842.32</v>
      </c>
      <c r="BJ725" s="53">
        <v>311</v>
      </c>
      <c r="BK725" s="54" t="s">
        <v>3350</v>
      </c>
      <c r="BL725" s="55"/>
      <c r="BM725" s="55"/>
      <c r="BN725" s="55"/>
      <c r="BO725" s="55"/>
      <c r="BP725" s="55"/>
      <c r="BQ725" s="55"/>
      <c r="BR725" s="55"/>
      <c r="BS725" s="55"/>
      <c r="BT725" s="55"/>
      <c r="BU725" s="55"/>
      <c r="BV725" s="55"/>
      <c r="BW725" s="55"/>
      <c r="BX725" s="55"/>
      <c r="BY725" s="55"/>
      <c r="BZ725" s="55"/>
      <c r="CA725" s="55"/>
      <c r="CB725" s="55"/>
      <c r="CC725" s="55"/>
    </row>
    <row r="726" spans="1:82" s="1" customFormat="1" ht="15" x14ac:dyDescent="0.25">
      <c r="A726" s="49" t="s">
        <v>127</v>
      </c>
      <c r="B726" s="49" t="s">
        <v>104</v>
      </c>
      <c r="C726" s="49" t="s">
        <v>128</v>
      </c>
      <c r="D726"/>
      <c r="E726"/>
      <c r="F726"/>
      <c r="G726" s="49" t="s">
        <v>129</v>
      </c>
      <c r="H726" s="49" t="s">
        <v>130</v>
      </c>
      <c r="I726" s="49" t="s">
        <v>1015</v>
      </c>
      <c r="J726"/>
      <c r="K726" s="49" t="s">
        <v>70</v>
      </c>
      <c r="L726" s="49" t="s">
        <v>131</v>
      </c>
      <c r="M726"/>
      <c r="N726"/>
      <c r="O726" s="49" t="s">
        <v>1016</v>
      </c>
      <c r="P726"/>
      <c r="Q726" s="49" t="s">
        <v>1017</v>
      </c>
      <c r="R726"/>
      <c r="S726"/>
      <c r="T726" s="49" t="s">
        <v>3519</v>
      </c>
      <c r="U726" s="49" t="s">
        <v>3519</v>
      </c>
      <c r="V726" s="49" t="s">
        <v>3524</v>
      </c>
      <c r="W726" s="50">
        <v>35361</v>
      </c>
      <c r="X726" s="51" t="s">
        <v>3525</v>
      </c>
      <c r="Y726" s="49" t="s">
        <v>807</v>
      </c>
      <c r="Z726" s="49" t="s">
        <v>808</v>
      </c>
      <c r="AA726" s="49" t="s">
        <v>94</v>
      </c>
      <c r="AB726" s="49" t="s">
        <v>809</v>
      </c>
      <c r="AC726" s="49" t="s">
        <v>116</v>
      </c>
      <c r="AD726"/>
      <c r="AE726" s="49" t="s">
        <v>810</v>
      </c>
      <c r="AF726" s="49" t="s">
        <v>811</v>
      </c>
      <c r="AG726"/>
      <c r="AH726" s="49" t="s">
        <v>812</v>
      </c>
      <c r="AI726" s="49" t="s">
        <v>117</v>
      </c>
      <c r="AJ726" s="49" t="s">
        <v>94</v>
      </c>
      <c r="AK726" s="49" t="s">
        <v>813</v>
      </c>
      <c r="AL726" s="49" t="s">
        <v>813</v>
      </c>
      <c r="AM726"/>
      <c r="AN726" s="49" t="s">
        <v>75</v>
      </c>
      <c r="AO726" s="49" t="s">
        <v>3</v>
      </c>
      <c r="AP726" s="52">
        <v>5.75</v>
      </c>
      <c r="AQ726" s="52">
        <v>0</v>
      </c>
      <c r="AR726" s="50">
        <v>1</v>
      </c>
      <c r="AS726" s="50">
        <v>0</v>
      </c>
      <c r="AT726" s="52">
        <v>75015.69</v>
      </c>
      <c r="AU726" s="52">
        <v>11418.38</v>
      </c>
      <c r="AV726" s="52">
        <v>5.75</v>
      </c>
      <c r="AW726" s="52">
        <v>17922.060000000001</v>
      </c>
      <c r="AX726" s="52">
        <v>7882.55</v>
      </c>
      <c r="AY726" s="52">
        <v>25587.95</v>
      </c>
      <c r="AZ726" s="52">
        <v>75015.69</v>
      </c>
      <c r="BA726" s="52">
        <v>86434.07</v>
      </c>
      <c r="BB726" s="52">
        <v>0</v>
      </c>
      <c r="BC726" s="52">
        <v>0</v>
      </c>
      <c r="BD726" s="52">
        <v>0</v>
      </c>
      <c r="BE726" s="52">
        <v>0</v>
      </c>
      <c r="BF726" s="52">
        <v>0</v>
      </c>
      <c r="BG726" s="52">
        <v>0</v>
      </c>
      <c r="BH726" s="52">
        <v>0</v>
      </c>
      <c r="BI726" s="52">
        <v>212842.32</v>
      </c>
      <c r="BJ726" s="53">
        <v>311</v>
      </c>
      <c r="BK726" s="54" t="s">
        <v>3350</v>
      </c>
      <c r="BL726" s="55"/>
      <c r="BM726" s="55"/>
      <c r="BN726" s="55"/>
      <c r="BO726" s="55"/>
      <c r="BP726" s="55"/>
      <c r="BQ726" s="55"/>
      <c r="BR726" s="55"/>
      <c r="BS726" s="55"/>
      <c r="BT726" s="55"/>
      <c r="BU726" s="55"/>
      <c r="BV726" s="55"/>
      <c r="BW726" s="55"/>
      <c r="BX726" s="55"/>
      <c r="BY726" s="55"/>
      <c r="BZ726" s="55"/>
      <c r="CA726" s="55"/>
      <c r="CB726" s="55"/>
      <c r="CC726" s="55"/>
    </row>
    <row r="727" spans="1:82" s="1" customFormat="1" ht="15" x14ac:dyDescent="0.25">
      <c r="A727" s="49" t="s">
        <v>127</v>
      </c>
      <c r="B727" s="49" t="s">
        <v>104</v>
      </c>
      <c r="C727" s="49" t="s">
        <v>128</v>
      </c>
      <c r="D727"/>
      <c r="E727"/>
      <c r="F727"/>
      <c r="G727" s="49" t="s">
        <v>129</v>
      </c>
      <c r="H727" s="49" t="s">
        <v>130</v>
      </c>
      <c r="I727" s="49" t="s">
        <v>1015</v>
      </c>
      <c r="J727"/>
      <c r="K727" s="49" t="s">
        <v>70</v>
      </c>
      <c r="L727" s="49" t="s">
        <v>131</v>
      </c>
      <c r="M727"/>
      <c r="N727"/>
      <c r="O727" s="49" t="s">
        <v>1016</v>
      </c>
      <c r="P727"/>
      <c r="Q727" s="49" t="s">
        <v>1017</v>
      </c>
      <c r="R727"/>
      <c r="S727"/>
      <c r="T727" s="49" t="s">
        <v>3519</v>
      </c>
      <c r="U727" s="49" t="s">
        <v>3519</v>
      </c>
      <c r="V727" s="49" t="s">
        <v>3526</v>
      </c>
      <c r="W727" s="50">
        <v>35366</v>
      </c>
      <c r="X727" s="51" t="s">
        <v>3527</v>
      </c>
      <c r="Y727" s="49" t="s">
        <v>807</v>
      </c>
      <c r="Z727" s="49" t="s">
        <v>808</v>
      </c>
      <c r="AA727" s="49" t="s">
        <v>94</v>
      </c>
      <c r="AB727" s="49" t="s">
        <v>809</v>
      </c>
      <c r="AC727" s="49" t="s">
        <v>116</v>
      </c>
      <c r="AD727"/>
      <c r="AE727" s="49" t="s">
        <v>810</v>
      </c>
      <c r="AF727" s="49" t="s">
        <v>811</v>
      </c>
      <c r="AG727"/>
      <c r="AH727" s="49" t="s">
        <v>812</v>
      </c>
      <c r="AI727" s="49" t="s">
        <v>117</v>
      </c>
      <c r="AJ727" s="49" t="s">
        <v>94</v>
      </c>
      <c r="AK727" s="49" t="s">
        <v>813</v>
      </c>
      <c r="AL727" s="49" t="s">
        <v>813</v>
      </c>
      <c r="AM727"/>
      <c r="AN727" s="49" t="s">
        <v>75</v>
      </c>
      <c r="AO727" s="49" t="s">
        <v>3</v>
      </c>
      <c r="AP727" s="52">
        <v>9.58</v>
      </c>
      <c r="AQ727" s="52">
        <v>0</v>
      </c>
      <c r="AR727" s="50">
        <v>1</v>
      </c>
      <c r="AS727" s="50">
        <v>0</v>
      </c>
      <c r="AT727" s="52">
        <v>75015.69</v>
      </c>
      <c r="AU727" s="52">
        <v>11418.38</v>
      </c>
      <c r="AV727" s="52">
        <v>9.58</v>
      </c>
      <c r="AW727" s="52">
        <v>17922.060000000001</v>
      </c>
      <c r="AX727" s="52">
        <v>7882.55</v>
      </c>
      <c r="AY727" s="52">
        <v>25587.95</v>
      </c>
      <c r="AZ727" s="52">
        <v>75015.69</v>
      </c>
      <c r="BA727" s="52">
        <v>86434.07</v>
      </c>
      <c r="BB727" s="52">
        <v>0</v>
      </c>
      <c r="BC727" s="52">
        <v>0</v>
      </c>
      <c r="BD727" s="52">
        <v>0</v>
      </c>
      <c r="BE727" s="52">
        <v>0</v>
      </c>
      <c r="BF727" s="52">
        <v>0</v>
      </c>
      <c r="BG727" s="52">
        <v>0</v>
      </c>
      <c r="BH727" s="52">
        <v>0</v>
      </c>
      <c r="BI727" s="52">
        <v>212842.32</v>
      </c>
      <c r="BJ727" s="53">
        <v>311</v>
      </c>
      <c r="BK727" s="54" t="s">
        <v>3350</v>
      </c>
      <c r="BL727" s="55"/>
      <c r="BM727" s="55"/>
      <c r="BN727" s="55"/>
      <c r="BO727" s="55"/>
      <c r="BP727" s="55"/>
      <c r="BQ727" s="55"/>
      <c r="BR727" s="55"/>
      <c r="BS727" s="55"/>
      <c r="BT727" s="55"/>
      <c r="BU727" s="55"/>
      <c r="BV727" s="55"/>
      <c r="BW727" s="55"/>
      <c r="BX727" s="55"/>
      <c r="BY727" s="55"/>
      <c r="BZ727" s="55"/>
      <c r="CA727" s="55"/>
      <c r="CB727" s="55"/>
      <c r="CC727" s="55"/>
    </row>
    <row r="728" spans="1:82" s="1" customFormat="1" ht="15" x14ac:dyDescent="0.25">
      <c r="A728" s="49" t="s">
        <v>127</v>
      </c>
      <c r="B728" s="49" t="s">
        <v>104</v>
      </c>
      <c r="C728" s="49" t="s">
        <v>128</v>
      </c>
      <c r="D728"/>
      <c r="E728"/>
      <c r="F728"/>
      <c r="G728" s="49" t="s">
        <v>129</v>
      </c>
      <c r="H728" s="49" t="s">
        <v>130</v>
      </c>
      <c r="I728" s="49" t="s">
        <v>1015</v>
      </c>
      <c r="J728"/>
      <c r="K728" s="49" t="s">
        <v>70</v>
      </c>
      <c r="L728" s="49" t="s">
        <v>131</v>
      </c>
      <c r="M728"/>
      <c r="N728"/>
      <c r="O728" s="49" t="s">
        <v>1016</v>
      </c>
      <c r="P728"/>
      <c r="Q728" s="49" t="s">
        <v>1017</v>
      </c>
      <c r="R728"/>
      <c r="S728"/>
      <c r="T728" s="49" t="s">
        <v>3528</v>
      </c>
      <c r="U728" s="49" t="s">
        <v>3519</v>
      </c>
      <c r="V728" s="49" t="s">
        <v>3529</v>
      </c>
      <c r="W728" s="50">
        <v>13642</v>
      </c>
      <c r="X728" s="51" t="s">
        <v>3530</v>
      </c>
      <c r="Y728" s="49" t="s">
        <v>807</v>
      </c>
      <c r="Z728" s="49" t="s">
        <v>808</v>
      </c>
      <c r="AA728" s="49" t="s">
        <v>94</v>
      </c>
      <c r="AB728" s="49" t="s">
        <v>809</v>
      </c>
      <c r="AC728" s="49" t="s">
        <v>116</v>
      </c>
      <c r="AD728"/>
      <c r="AE728" s="49" t="s">
        <v>810</v>
      </c>
      <c r="AF728" s="49" t="s">
        <v>811</v>
      </c>
      <c r="AG728"/>
      <c r="AH728" s="49" t="s">
        <v>812</v>
      </c>
      <c r="AI728" s="49" t="s">
        <v>117</v>
      </c>
      <c r="AJ728" s="49" t="s">
        <v>94</v>
      </c>
      <c r="AK728" s="49" t="s">
        <v>813</v>
      </c>
      <c r="AL728" s="49" t="s">
        <v>813</v>
      </c>
      <c r="AM728"/>
      <c r="AN728" s="49" t="s">
        <v>75</v>
      </c>
      <c r="AO728" s="49" t="s">
        <v>3</v>
      </c>
      <c r="AP728" s="52">
        <v>18.63</v>
      </c>
      <c r="AQ728" s="52">
        <v>0</v>
      </c>
      <c r="AR728" s="50">
        <v>1</v>
      </c>
      <c r="AS728" s="50">
        <v>0</v>
      </c>
      <c r="AT728" s="52">
        <v>75015.69</v>
      </c>
      <c r="AU728" s="52">
        <v>11418.38</v>
      </c>
      <c r="AV728" s="52">
        <v>18.63</v>
      </c>
      <c r="AW728" s="52">
        <v>17922.060000000001</v>
      </c>
      <c r="AX728" s="52">
        <v>7882.55</v>
      </c>
      <c r="AY728" s="52">
        <v>25587.95</v>
      </c>
      <c r="AZ728" s="52">
        <v>75015.69</v>
      </c>
      <c r="BA728" s="52">
        <v>86434.07</v>
      </c>
      <c r="BB728" s="52">
        <v>0</v>
      </c>
      <c r="BC728" s="52">
        <v>0</v>
      </c>
      <c r="BD728" s="52">
        <v>0</v>
      </c>
      <c r="BE728" s="52">
        <v>0</v>
      </c>
      <c r="BF728" s="52">
        <v>0</v>
      </c>
      <c r="BG728" s="52">
        <v>0</v>
      </c>
      <c r="BH728" s="52">
        <v>0</v>
      </c>
      <c r="BI728" s="52">
        <v>212842.32</v>
      </c>
      <c r="BJ728" s="53">
        <v>311</v>
      </c>
      <c r="BK728" s="54" t="s">
        <v>3350</v>
      </c>
      <c r="BL728" s="55"/>
      <c r="BM728" s="55"/>
      <c r="BN728" s="55"/>
      <c r="BO728" s="55"/>
      <c r="BP728" s="55"/>
      <c r="BQ728" s="55"/>
      <c r="BR728" s="55"/>
      <c r="BS728" s="55"/>
      <c r="BT728" s="55"/>
      <c r="BU728" s="55"/>
      <c r="BV728" s="55"/>
      <c r="BW728" s="55"/>
      <c r="BX728" s="55"/>
      <c r="BY728" s="55"/>
      <c r="BZ728" s="55"/>
      <c r="CA728" s="55"/>
      <c r="CB728" s="55"/>
      <c r="CC728" s="55"/>
    </row>
    <row r="729" spans="1:82" s="1" customFormat="1" ht="15" x14ac:dyDescent="0.25">
      <c r="A729" s="56" t="s">
        <v>127</v>
      </c>
      <c r="B729" s="56" t="s">
        <v>104</v>
      </c>
      <c r="C729" s="56" t="s">
        <v>128</v>
      </c>
      <c r="D729"/>
      <c r="E729"/>
      <c r="F729"/>
      <c r="G729" s="56" t="s">
        <v>129</v>
      </c>
      <c r="H729" s="56" t="s">
        <v>130</v>
      </c>
      <c r="I729" s="56" t="s">
        <v>1015</v>
      </c>
      <c r="J729"/>
      <c r="K729" s="56" t="s">
        <v>70</v>
      </c>
      <c r="L729" s="56" t="s">
        <v>131</v>
      </c>
      <c r="M729"/>
      <c r="N729"/>
      <c r="O729" s="56" t="s">
        <v>1016</v>
      </c>
      <c r="P729"/>
      <c r="Q729" s="56" t="s">
        <v>1017</v>
      </c>
      <c r="R729"/>
      <c r="S729"/>
      <c r="T729" s="56" t="s">
        <v>3531</v>
      </c>
      <c r="U729" s="56" t="s">
        <v>3531</v>
      </c>
      <c r="V729" s="56" t="s">
        <v>3532</v>
      </c>
      <c r="W729" s="58">
        <v>20612</v>
      </c>
      <c r="X729" s="59" t="s">
        <v>3533</v>
      </c>
      <c r="Y729" s="56" t="s">
        <v>807</v>
      </c>
      <c r="Z729" s="56" t="s">
        <v>808</v>
      </c>
      <c r="AA729" s="56" t="s">
        <v>94</v>
      </c>
      <c r="AB729" s="56" t="s">
        <v>809</v>
      </c>
      <c r="AC729" s="56" t="s">
        <v>116</v>
      </c>
      <c r="AD729"/>
      <c r="AE729" s="56" t="s">
        <v>810</v>
      </c>
      <c r="AF729" s="56" t="s">
        <v>811</v>
      </c>
      <c r="AG729"/>
      <c r="AH729" s="56" t="s">
        <v>812</v>
      </c>
      <c r="AI729" s="56" t="s">
        <v>117</v>
      </c>
      <c r="AJ729" s="56" t="s">
        <v>94</v>
      </c>
      <c r="AK729" s="56" t="s">
        <v>813</v>
      </c>
      <c r="AL729" s="56" t="s">
        <v>813</v>
      </c>
      <c r="AM729"/>
      <c r="AN729" s="56" t="s">
        <v>75</v>
      </c>
      <c r="AO729" s="56" t="s">
        <v>3</v>
      </c>
      <c r="AP729" s="60">
        <v>36.369999999999997</v>
      </c>
      <c r="AQ729" s="60">
        <v>0</v>
      </c>
      <c r="AR729" s="58">
        <v>1</v>
      </c>
      <c r="AS729" s="58">
        <v>0</v>
      </c>
      <c r="AT729" s="60">
        <v>11418.38</v>
      </c>
      <c r="AU729" s="60">
        <v>16188.15</v>
      </c>
      <c r="AV729" s="60">
        <v>36.369999999999997</v>
      </c>
      <c r="AW729" s="60">
        <v>17922.060000000001</v>
      </c>
      <c r="AX729" s="60">
        <v>7882.55</v>
      </c>
      <c r="AY729" s="60">
        <v>25587.95</v>
      </c>
      <c r="AZ729" s="60">
        <v>75015.69</v>
      </c>
      <c r="BA729" s="60">
        <v>86434.07</v>
      </c>
      <c r="BB729" s="60">
        <v>16188.15</v>
      </c>
      <c r="BC729" s="60">
        <v>0</v>
      </c>
      <c r="BD729" s="60">
        <v>0</v>
      </c>
      <c r="BE729" s="60">
        <v>0</v>
      </c>
      <c r="BF729" s="60">
        <v>0</v>
      </c>
      <c r="BG729" s="60">
        <v>0</v>
      </c>
      <c r="BH729" s="60">
        <v>0</v>
      </c>
      <c r="BI729" s="60">
        <v>229030.47</v>
      </c>
      <c r="BJ729" s="61">
        <v>384</v>
      </c>
      <c r="BK729" s="2" t="s">
        <v>3534</v>
      </c>
      <c r="CA729" s="55"/>
      <c r="CB729" s="55"/>
      <c r="CC729" s="55"/>
      <c r="CD729" s="55"/>
    </row>
    <row r="730" spans="1:82" s="1" customFormat="1" ht="15" x14ac:dyDescent="0.25">
      <c r="A730" s="56" t="s">
        <v>127</v>
      </c>
      <c r="B730" s="56" t="s">
        <v>104</v>
      </c>
      <c r="C730" s="56" t="s">
        <v>128</v>
      </c>
      <c r="D730"/>
      <c r="E730"/>
      <c r="F730"/>
      <c r="G730" s="56" t="s">
        <v>129</v>
      </c>
      <c r="H730" s="56" t="s">
        <v>130</v>
      </c>
      <c r="I730" s="56" t="s">
        <v>1015</v>
      </c>
      <c r="J730"/>
      <c r="K730" s="56" t="s">
        <v>70</v>
      </c>
      <c r="L730" s="56" t="s">
        <v>131</v>
      </c>
      <c r="M730"/>
      <c r="N730"/>
      <c r="O730" s="56" t="s">
        <v>1016</v>
      </c>
      <c r="P730"/>
      <c r="Q730" s="56" t="s">
        <v>1017</v>
      </c>
      <c r="R730"/>
      <c r="S730"/>
      <c r="T730" s="56" t="s">
        <v>3531</v>
      </c>
      <c r="U730" s="56" t="s">
        <v>3531</v>
      </c>
      <c r="V730" s="56" t="s">
        <v>3535</v>
      </c>
      <c r="W730" s="58">
        <v>20630</v>
      </c>
      <c r="X730" s="59" t="s">
        <v>3536</v>
      </c>
      <c r="Y730" s="56" t="s">
        <v>3063</v>
      </c>
      <c r="Z730" s="56" t="s">
        <v>3064</v>
      </c>
      <c r="AA730" s="56" t="s">
        <v>105</v>
      </c>
      <c r="AB730" s="56" t="s">
        <v>106</v>
      </c>
      <c r="AC730" s="56" t="s">
        <v>107</v>
      </c>
      <c r="AD730"/>
      <c r="AE730" s="56" t="s">
        <v>810</v>
      </c>
      <c r="AF730" s="56" t="s">
        <v>3065</v>
      </c>
      <c r="AG730"/>
      <c r="AH730" s="56" t="s">
        <v>812</v>
      </c>
      <c r="AI730" s="56" t="s">
        <v>117</v>
      </c>
      <c r="AJ730" s="56" t="s">
        <v>108</v>
      </c>
      <c r="AK730" s="56" t="s">
        <v>813</v>
      </c>
      <c r="AL730" s="56" t="s">
        <v>813</v>
      </c>
      <c r="AM730"/>
      <c r="AN730" s="56" t="s">
        <v>75</v>
      </c>
      <c r="AO730" s="56" t="s">
        <v>3</v>
      </c>
      <c r="AP730" s="60">
        <v>47.42</v>
      </c>
      <c r="AQ730" s="60">
        <v>0</v>
      </c>
      <c r="AR730" s="58">
        <v>1</v>
      </c>
      <c r="AS730" s="58">
        <v>0</v>
      </c>
      <c r="AT730" s="60">
        <v>11418.38</v>
      </c>
      <c r="AU730" s="60">
        <v>16188.15</v>
      </c>
      <c r="AV730" s="60">
        <v>47.42</v>
      </c>
      <c r="AW730" s="60">
        <v>17922.060000000001</v>
      </c>
      <c r="AX730" s="60">
        <v>7882.55</v>
      </c>
      <c r="AY730" s="60">
        <v>25587.95</v>
      </c>
      <c r="AZ730" s="60">
        <v>75015.69</v>
      </c>
      <c r="BA730" s="60">
        <v>86434.07</v>
      </c>
      <c r="BB730" s="60">
        <v>16188.15</v>
      </c>
      <c r="BC730" s="60">
        <v>0</v>
      </c>
      <c r="BD730" s="60">
        <v>0</v>
      </c>
      <c r="BE730" s="60">
        <v>0</v>
      </c>
      <c r="BF730" s="60">
        <v>0</v>
      </c>
      <c r="BG730" s="60">
        <v>0</v>
      </c>
      <c r="BH730" s="60">
        <v>0</v>
      </c>
      <c r="BI730" s="60">
        <v>229030.47</v>
      </c>
      <c r="BJ730" s="61">
        <v>384</v>
      </c>
      <c r="BK730" s="2" t="s">
        <v>3534</v>
      </c>
      <c r="CA730" s="55"/>
      <c r="CB730" s="55"/>
      <c r="CC730" s="55"/>
      <c r="CD730" s="55"/>
    </row>
    <row r="731" spans="1:82" s="1" customFormat="1" ht="15" x14ac:dyDescent="0.25">
      <c r="A731" s="56" t="s">
        <v>127</v>
      </c>
      <c r="B731" s="56" t="s">
        <v>104</v>
      </c>
      <c r="C731" s="56" t="s">
        <v>128</v>
      </c>
      <c r="D731"/>
      <c r="E731"/>
      <c r="F731"/>
      <c r="G731" s="56" t="s">
        <v>129</v>
      </c>
      <c r="H731" s="56" t="s">
        <v>130</v>
      </c>
      <c r="I731" s="56" t="s">
        <v>1015</v>
      </c>
      <c r="J731"/>
      <c r="K731" s="56" t="s">
        <v>70</v>
      </c>
      <c r="L731" s="56" t="s">
        <v>131</v>
      </c>
      <c r="M731"/>
      <c r="N731"/>
      <c r="O731" s="56" t="s">
        <v>1016</v>
      </c>
      <c r="P731"/>
      <c r="Q731" s="56" t="s">
        <v>1017</v>
      </c>
      <c r="R731"/>
      <c r="S731"/>
      <c r="T731" s="56" t="s">
        <v>3531</v>
      </c>
      <c r="U731" s="56" t="s">
        <v>3528</v>
      </c>
      <c r="V731" s="56" t="s">
        <v>3537</v>
      </c>
      <c r="W731" s="58">
        <v>19954</v>
      </c>
      <c r="X731" s="59" t="s">
        <v>3538</v>
      </c>
      <c r="Y731" s="56" t="s">
        <v>3063</v>
      </c>
      <c r="Z731" s="56" t="s">
        <v>3064</v>
      </c>
      <c r="AA731" s="56" t="s">
        <v>105</v>
      </c>
      <c r="AB731" s="56" t="s">
        <v>106</v>
      </c>
      <c r="AC731" s="56" t="s">
        <v>107</v>
      </c>
      <c r="AD731"/>
      <c r="AE731" s="56" t="s">
        <v>810</v>
      </c>
      <c r="AF731" s="56" t="s">
        <v>3065</v>
      </c>
      <c r="AG731"/>
      <c r="AH731" s="56" t="s">
        <v>812</v>
      </c>
      <c r="AI731" s="56" t="s">
        <v>117</v>
      </c>
      <c r="AJ731" s="56" t="s">
        <v>108</v>
      </c>
      <c r="AK731" s="56" t="s">
        <v>813</v>
      </c>
      <c r="AL731" s="56" t="s">
        <v>813</v>
      </c>
      <c r="AM731"/>
      <c r="AN731" s="56" t="s">
        <v>75</v>
      </c>
      <c r="AO731" s="56" t="s">
        <v>3</v>
      </c>
      <c r="AP731" s="60">
        <v>34.479999999999997</v>
      </c>
      <c r="AQ731" s="60">
        <v>0</v>
      </c>
      <c r="AR731" s="58">
        <v>1</v>
      </c>
      <c r="AS731" s="58">
        <v>0</v>
      </c>
      <c r="AT731" s="60">
        <v>11418.38</v>
      </c>
      <c r="AU731" s="60">
        <v>16188.15</v>
      </c>
      <c r="AV731" s="60">
        <v>34.479999999999997</v>
      </c>
      <c r="AW731" s="60">
        <v>17922.060000000001</v>
      </c>
      <c r="AX731" s="60">
        <v>7882.55</v>
      </c>
      <c r="AY731" s="60">
        <v>25587.95</v>
      </c>
      <c r="AZ731" s="60">
        <v>75015.69</v>
      </c>
      <c r="BA731" s="60">
        <v>86434.07</v>
      </c>
      <c r="BB731" s="60">
        <v>16188.15</v>
      </c>
      <c r="BC731" s="60">
        <v>0</v>
      </c>
      <c r="BD731" s="60">
        <v>0</v>
      </c>
      <c r="BE731" s="60">
        <v>0</v>
      </c>
      <c r="BF731" s="60">
        <v>0</v>
      </c>
      <c r="BG731" s="60">
        <v>0</v>
      </c>
      <c r="BH731" s="60">
        <v>0</v>
      </c>
      <c r="BI731" s="60">
        <v>229030.47</v>
      </c>
      <c r="BJ731" s="61">
        <v>384</v>
      </c>
      <c r="BK731" s="2" t="s">
        <v>3534</v>
      </c>
      <c r="CA731" s="55"/>
      <c r="CB731" s="55"/>
      <c r="CC731" s="55"/>
      <c r="CD731" s="55"/>
    </row>
    <row r="732" spans="1:82" s="1" customFormat="1" ht="15" x14ac:dyDescent="0.25">
      <c r="A732" s="56" t="s">
        <v>127</v>
      </c>
      <c r="B732" s="56" t="s">
        <v>104</v>
      </c>
      <c r="C732" s="56" t="s">
        <v>128</v>
      </c>
      <c r="D732"/>
      <c r="E732"/>
      <c r="F732"/>
      <c r="G732" s="56" t="s">
        <v>129</v>
      </c>
      <c r="H732" s="56" t="s">
        <v>130</v>
      </c>
      <c r="I732" s="56" t="s">
        <v>1015</v>
      </c>
      <c r="J732"/>
      <c r="K732" s="56" t="s">
        <v>70</v>
      </c>
      <c r="L732" s="56" t="s">
        <v>131</v>
      </c>
      <c r="M732"/>
      <c r="N732"/>
      <c r="O732" s="56" t="s">
        <v>1016</v>
      </c>
      <c r="P732"/>
      <c r="Q732" s="56" t="s">
        <v>1017</v>
      </c>
      <c r="R732"/>
      <c r="S732"/>
      <c r="T732" s="56" t="s">
        <v>3531</v>
      </c>
      <c r="U732" s="56" t="s">
        <v>3528</v>
      </c>
      <c r="V732" s="56" t="s">
        <v>3539</v>
      </c>
      <c r="W732" s="58">
        <v>18483</v>
      </c>
      <c r="X732" s="59" t="s">
        <v>3540</v>
      </c>
      <c r="Y732" s="56" t="s">
        <v>775</v>
      </c>
      <c r="Z732" s="56" t="s">
        <v>776</v>
      </c>
      <c r="AA732" s="56" t="s">
        <v>76</v>
      </c>
      <c r="AB732" s="56" t="s">
        <v>124</v>
      </c>
      <c r="AC732" s="56" t="s">
        <v>125</v>
      </c>
      <c r="AD732"/>
      <c r="AE732" s="56" t="s">
        <v>777</v>
      </c>
      <c r="AF732" s="56" t="s">
        <v>760</v>
      </c>
      <c r="AG732" s="56" t="s">
        <v>761</v>
      </c>
      <c r="AH732" s="56" t="s">
        <v>778</v>
      </c>
      <c r="AI732" s="56" t="s">
        <v>81</v>
      </c>
      <c r="AJ732" s="56" t="s">
        <v>79</v>
      </c>
      <c r="AK732" s="56" t="s">
        <v>170</v>
      </c>
      <c r="AL732" s="56" t="s">
        <v>170</v>
      </c>
      <c r="AM732"/>
      <c r="AN732" s="56" t="s">
        <v>75</v>
      </c>
      <c r="AO732" s="56" t="s">
        <v>2</v>
      </c>
      <c r="AP732" s="60">
        <v>17.920000000000002</v>
      </c>
      <c r="AQ732" s="60">
        <v>0</v>
      </c>
      <c r="AR732" s="58">
        <v>1</v>
      </c>
      <c r="AS732" s="58">
        <v>0</v>
      </c>
      <c r="AT732" s="60">
        <v>11418.38</v>
      </c>
      <c r="AU732" s="60">
        <v>16188.15</v>
      </c>
      <c r="AV732" s="60">
        <v>12.99</v>
      </c>
      <c r="AW732" s="60">
        <v>17922.060000000001</v>
      </c>
      <c r="AX732" s="60">
        <v>7882.55</v>
      </c>
      <c r="AY732" s="60">
        <v>25587.95</v>
      </c>
      <c r="AZ732" s="60">
        <v>75015.69</v>
      </c>
      <c r="BA732" s="60">
        <v>86434.07</v>
      </c>
      <c r="BB732" s="60">
        <v>16188.15</v>
      </c>
      <c r="BC732" s="60">
        <v>0</v>
      </c>
      <c r="BD732" s="60">
        <v>0</v>
      </c>
      <c r="BE732" s="60">
        <v>0</v>
      </c>
      <c r="BF732" s="60">
        <v>0</v>
      </c>
      <c r="BG732" s="60">
        <v>0</v>
      </c>
      <c r="BH732" s="60">
        <v>0</v>
      </c>
      <c r="BI732" s="60">
        <v>229030.47</v>
      </c>
      <c r="BJ732" s="61">
        <v>384</v>
      </c>
      <c r="BK732" s="2" t="s">
        <v>3534</v>
      </c>
      <c r="CA732" s="55"/>
      <c r="CB732" s="55"/>
      <c r="CC732" s="55"/>
      <c r="CD732" s="55"/>
    </row>
    <row r="733" spans="1:82" s="1" customFormat="1" ht="15" x14ac:dyDescent="0.25">
      <c r="A733" s="56" t="s">
        <v>127</v>
      </c>
      <c r="B733" s="56" t="s">
        <v>104</v>
      </c>
      <c r="C733" s="56" t="s">
        <v>128</v>
      </c>
      <c r="D733"/>
      <c r="E733"/>
      <c r="F733"/>
      <c r="G733" s="56" t="s">
        <v>129</v>
      </c>
      <c r="H733" s="56" t="s">
        <v>130</v>
      </c>
      <c r="I733" s="56" t="s">
        <v>1015</v>
      </c>
      <c r="J733"/>
      <c r="K733" s="56" t="s">
        <v>70</v>
      </c>
      <c r="L733" s="56" t="s">
        <v>131</v>
      </c>
      <c r="M733"/>
      <c r="N733"/>
      <c r="O733" s="56" t="s">
        <v>1016</v>
      </c>
      <c r="P733"/>
      <c r="Q733" s="56" t="s">
        <v>1018</v>
      </c>
      <c r="R733"/>
      <c r="S733"/>
      <c r="T733" s="56" t="s">
        <v>3350</v>
      </c>
      <c r="U733" s="56" t="s">
        <v>3528</v>
      </c>
      <c r="V733" s="56" t="s">
        <v>3541</v>
      </c>
      <c r="W733" s="58">
        <v>31157</v>
      </c>
      <c r="X733" s="59" t="s">
        <v>3542</v>
      </c>
      <c r="Y733" s="56" t="s">
        <v>149</v>
      </c>
      <c r="Z733" s="56" t="s">
        <v>150</v>
      </c>
      <c r="AA733" s="56" t="s">
        <v>1019</v>
      </c>
      <c r="AB733" s="56" t="s">
        <v>152</v>
      </c>
      <c r="AC733" s="56" t="s">
        <v>153</v>
      </c>
      <c r="AD733"/>
      <c r="AE733" s="56" t="s">
        <v>154</v>
      </c>
      <c r="AF733" s="56" t="s">
        <v>155</v>
      </c>
      <c r="AG733" s="56" t="s">
        <v>156</v>
      </c>
      <c r="AH733" s="56" t="s">
        <v>157</v>
      </c>
      <c r="AI733" s="56" t="s">
        <v>74</v>
      </c>
      <c r="AJ733" s="56" t="s">
        <v>158</v>
      </c>
      <c r="AK733" s="56" t="s">
        <v>159</v>
      </c>
      <c r="AL733" s="56" t="s">
        <v>159</v>
      </c>
      <c r="AM733"/>
      <c r="AN733" s="56" t="s">
        <v>75</v>
      </c>
      <c r="AO733" s="56" t="s">
        <v>3</v>
      </c>
      <c r="AP733" s="60">
        <v>93.47</v>
      </c>
      <c r="AQ733" s="60">
        <v>0</v>
      </c>
      <c r="AR733" s="58">
        <v>1</v>
      </c>
      <c r="AS733" s="58">
        <v>0</v>
      </c>
      <c r="AT733" s="60">
        <v>11418.38</v>
      </c>
      <c r="AU733" s="60">
        <v>16188.15</v>
      </c>
      <c r="AV733" s="60">
        <v>93.47</v>
      </c>
      <c r="AW733" s="60">
        <v>17922.060000000001</v>
      </c>
      <c r="AX733" s="60">
        <v>7882.55</v>
      </c>
      <c r="AY733" s="60">
        <v>25587.95</v>
      </c>
      <c r="AZ733" s="60">
        <v>75015.69</v>
      </c>
      <c r="BA733" s="60">
        <v>86434.07</v>
      </c>
      <c r="BB733" s="60">
        <v>16188.15</v>
      </c>
      <c r="BC733" s="60">
        <v>0</v>
      </c>
      <c r="BD733" s="60">
        <v>0</v>
      </c>
      <c r="BE733" s="60">
        <v>0</v>
      </c>
      <c r="BF733" s="60">
        <v>0</v>
      </c>
      <c r="BG733" s="60">
        <v>0</v>
      </c>
      <c r="BH733" s="60">
        <v>0</v>
      </c>
      <c r="BI733" s="60">
        <v>229030.47</v>
      </c>
      <c r="BJ733" s="61">
        <v>384</v>
      </c>
      <c r="BK733" s="2" t="s">
        <v>3534</v>
      </c>
      <c r="CA733" s="55"/>
      <c r="CB733" s="55"/>
      <c r="CC733" s="55"/>
      <c r="CD733" s="55"/>
    </row>
    <row r="734" spans="1:82" s="1" customFormat="1" ht="15" x14ac:dyDescent="0.25">
      <c r="A734" s="56" t="s">
        <v>127</v>
      </c>
      <c r="B734" s="56" t="s">
        <v>104</v>
      </c>
      <c r="C734" s="56" t="s">
        <v>128</v>
      </c>
      <c r="D734"/>
      <c r="E734"/>
      <c r="F734"/>
      <c r="G734" s="56" t="s">
        <v>129</v>
      </c>
      <c r="H734" s="56" t="s">
        <v>130</v>
      </c>
      <c r="I734" s="56" t="s">
        <v>1015</v>
      </c>
      <c r="J734"/>
      <c r="K734" s="56" t="s">
        <v>70</v>
      </c>
      <c r="L734" s="56" t="s">
        <v>131</v>
      </c>
      <c r="M734"/>
      <c r="N734"/>
      <c r="O734" s="56" t="s">
        <v>1016</v>
      </c>
      <c r="P734"/>
      <c r="Q734" s="56" t="s">
        <v>1017</v>
      </c>
      <c r="R734"/>
      <c r="S734"/>
      <c r="T734" s="56" t="s">
        <v>3350</v>
      </c>
      <c r="U734" s="56" t="s">
        <v>3350</v>
      </c>
      <c r="V734" s="56" t="s">
        <v>3543</v>
      </c>
      <c r="W734" s="58">
        <v>32855</v>
      </c>
      <c r="X734" s="59" t="s">
        <v>3544</v>
      </c>
      <c r="Y734" s="56" t="s">
        <v>807</v>
      </c>
      <c r="Z734" s="56" t="s">
        <v>808</v>
      </c>
      <c r="AA734" s="56" t="s">
        <v>94</v>
      </c>
      <c r="AB734" s="56" t="s">
        <v>809</v>
      </c>
      <c r="AC734" s="56" t="s">
        <v>116</v>
      </c>
      <c r="AD734"/>
      <c r="AE734" s="56" t="s">
        <v>810</v>
      </c>
      <c r="AF734" s="56" t="s">
        <v>811</v>
      </c>
      <c r="AG734"/>
      <c r="AH734" s="56" t="s">
        <v>812</v>
      </c>
      <c r="AI734" s="56" t="s">
        <v>117</v>
      </c>
      <c r="AJ734" s="56" t="s">
        <v>94</v>
      </c>
      <c r="AK734" s="56" t="s">
        <v>813</v>
      </c>
      <c r="AL734" s="56" t="s">
        <v>813</v>
      </c>
      <c r="AM734"/>
      <c r="AN734" s="56" t="s">
        <v>75</v>
      </c>
      <c r="AO734" s="56" t="s">
        <v>3</v>
      </c>
      <c r="AP734" s="60">
        <v>10.67</v>
      </c>
      <c r="AQ734" s="60">
        <v>0</v>
      </c>
      <c r="AR734" s="58">
        <v>1</v>
      </c>
      <c r="AS734" s="58">
        <v>0</v>
      </c>
      <c r="AT734" s="60">
        <v>11418.38</v>
      </c>
      <c r="AU734" s="60">
        <v>16188.15</v>
      </c>
      <c r="AV734" s="60">
        <v>10.67</v>
      </c>
      <c r="AW734" s="60">
        <v>17922.060000000001</v>
      </c>
      <c r="AX734" s="60">
        <v>7882.55</v>
      </c>
      <c r="AY734" s="60">
        <v>25587.95</v>
      </c>
      <c r="AZ734" s="60">
        <v>75015.69</v>
      </c>
      <c r="BA734" s="60">
        <v>86434.07</v>
      </c>
      <c r="BB734" s="60">
        <v>16188.15</v>
      </c>
      <c r="BC734" s="60">
        <v>0</v>
      </c>
      <c r="BD734" s="60">
        <v>0</v>
      </c>
      <c r="BE734" s="60">
        <v>0</v>
      </c>
      <c r="BF734" s="60">
        <v>0</v>
      </c>
      <c r="BG734" s="60">
        <v>0</v>
      </c>
      <c r="BH734" s="60">
        <v>0</v>
      </c>
      <c r="BI734" s="60">
        <v>229030.47</v>
      </c>
      <c r="BJ734" s="61">
        <v>384</v>
      </c>
      <c r="BK734" s="2" t="s">
        <v>3534</v>
      </c>
      <c r="CA734" s="55"/>
      <c r="CB734" s="55"/>
      <c r="CC734" s="55"/>
      <c r="CD734" s="55"/>
    </row>
    <row r="735" spans="1:82" s="1" customFormat="1" ht="15" x14ac:dyDescent="0.25">
      <c r="A735" s="56" t="s">
        <v>127</v>
      </c>
      <c r="B735" s="56" t="s">
        <v>104</v>
      </c>
      <c r="C735" s="56" t="s">
        <v>128</v>
      </c>
      <c r="D735"/>
      <c r="E735"/>
      <c r="F735"/>
      <c r="G735" s="56" t="s">
        <v>129</v>
      </c>
      <c r="H735" s="56" t="s">
        <v>130</v>
      </c>
      <c r="I735" s="56" t="s">
        <v>1015</v>
      </c>
      <c r="J735"/>
      <c r="K735" s="56" t="s">
        <v>70</v>
      </c>
      <c r="L735" s="56" t="s">
        <v>131</v>
      </c>
      <c r="M735"/>
      <c r="N735"/>
      <c r="O735" s="56" t="s">
        <v>1016</v>
      </c>
      <c r="P735"/>
      <c r="Q735" s="56" t="s">
        <v>1018</v>
      </c>
      <c r="R735"/>
      <c r="S735"/>
      <c r="T735" s="56" t="s">
        <v>3350</v>
      </c>
      <c r="U735" s="56" t="s">
        <v>3528</v>
      </c>
      <c r="V735" s="56" t="s">
        <v>2567</v>
      </c>
      <c r="W735" s="58">
        <v>30540</v>
      </c>
      <c r="X735" s="59" t="s">
        <v>3545</v>
      </c>
      <c r="Y735" s="56" t="s">
        <v>2569</v>
      </c>
      <c r="Z735" s="56" t="s">
        <v>2570</v>
      </c>
      <c r="AA735" s="56" t="s">
        <v>105</v>
      </c>
      <c r="AB735" s="56" t="s">
        <v>106</v>
      </c>
      <c r="AC735" s="56" t="s">
        <v>107</v>
      </c>
      <c r="AD735"/>
      <c r="AE735" s="56" t="s">
        <v>2571</v>
      </c>
      <c r="AF735" s="56" t="s">
        <v>114</v>
      </c>
      <c r="AG735" s="56" t="s">
        <v>115</v>
      </c>
      <c r="AH735" s="56" t="s">
        <v>2572</v>
      </c>
      <c r="AI735" s="56" t="s">
        <v>74</v>
      </c>
      <c r="AJ735" s="56" t="s">
        <v>108</v>
      </c>
      <c r="AK735" s="56" t="s">
        <v>2573</v>
      </c>
      <c r="AL735" s="56" t="s">
        <v>2573</v>
      </c>
      <c r="AM735"/>
      <c r="AN735" s="56" t="s">
        <v>75</v>
      </c>
      <c r="AO735" s="56" t="s">
        <v>3</v>
      </c>
      <c r="AP735" s="60">
        <v>310.75</v>
      </c>
      <c r="AQ735" s="60">
        <v>0</v>
      </c>
      <c r="AR735" s="58">
        <v>1</v>
      </c>
      <c r="AS735" s="58">
        <v>0</v>
      </c>
      <c r="AT735" s="60">
        <v>11418.38</v>
      </c>
      <c r="AU735" s="60">
        <v>16188.15</v>
      </c>
      <c r="AV735" s="60">
        <v>310.75</v>
      </c>
      <c r="AW735" s="60">
        <v>17922.060000000001</v>
      </c>
      <c r="AX735" s="60">
        <v>7882.55</v>
      </c>
      <c r="AY735" s="60">
        <v>25587.95</v>
      </c>
      <c r="AZ735" s="60">
        <v>75015.69</v>
      </c>
      <c r="BA735" s="60">
        <v>86434.07</v>
      </c>
      <c r="BB735" s="60">
        <v>16188.15</v>
      </c>
      <c r="BC735" s="60">
        <v>0</v>
      </c>
      <c r="BD735" s="60">
        <v>0</v>
      </c>
      <c r="BE735" s="60">
        <v>0</v>
      </c>
      <c r="BF735" s="60">
        <v>0</v>
      </c>
      <c r="BG735" s="60">
        <v>0</v>
      </c>
      <c r="BH735" s="60">
        <v>0</v>
      </c>
      <c r="BI735" s="60">
        <v>229030.47</v>
      </c>
      <c r="BJ735" s="61">
        <v>384</v>
      </c>
      <c r="BK735" s="2" t="s">
        <v>3534</v>
      </c>
      <c r="CA735" s="55"/>
      <c r="CB735" s="55"/>
      <c r="CC735" s="55"/>
      <c r="CD735" s="55"/>
    </row>
    <row r="736" spans="1:82" s="1" customFormat="1" ht="15" x14ac:dyDescent="0.25">
      <c r="A736" s="56" t="s">
        <v>127</v>
      </c>
      <c r="B736" s="56" t="s">
        <v>104</v>
      </c>
      <c r="C736" s="56" t="s">
        <v>128</v>
      </c>
      <c r="D736"/>
      <c r="E736"/>
      <c r="F736"/>
      <c r="G736" s="56" t="s">
        <v>129</v>
      </c>
      <c r="H736" s="56" t="s">
        <v>130</v>
      </c>
      <c r="I736" s="56" t="s">
        <v>1015</v>
      </c>
      <c r="J736"/>
      <c r="K736" s="56" t="s">
        <v>70</v>
      </c>
      <c r="L736" s="56" t="s">
        <v>131</v>
      </c>
      <c r="M736"/>
      <c r="N736"/>
      <c r="O736" s="56" t="s">
        <v>1016</v>
      </c>
      <c r="P736"/>
      <c r="Q736" s="56" t="s">
        <v>1018</v>
      </c>
      <c r="R736"/>
      <c r="S736"/>
      <c r="T736" s="56" t="s">
        <v>3546</v>
      </c>
      <c r="U736" s="56" t="s">
        <v>3546</v>
      </c>
      <c r="V736" s="56" t="s">
        <v>3547</v>
      </c>
      <c r="W736" s="58">
        <v>40329</v>
      </c>
      <c r="X736" s="59" t="s">
        <v>3548</v>
      </c>
      <c r="Y736" s="56" t="s">
        <v>3549</v>
      </c>
      <c r="Z736" s="56" t="s">
        <v>3550</v>
      </c>
      <c r="AA736" s="56" t="s">
        <v>119</v>
      </c>
      <c r="AB736" s="56" t="s">
        <v>3191</v>
      </c>
      <c r="AC736" s="56" t="s">
        <v>3192</v>
      </c>
      <c r="AD736"/>
      <c r="AE736" s="56" t="s">
        <v>3551</v>
      </c>
      <c r="AF736" s="56" t="s">
        <v>3552</v>
      </c>
      <c r="AG736" s="56" t="s">
        <v>1983</v>
      </c>
      <c r="AH736" s="56" t="s">
        <v>3553</v>
      </c>
      <c r="AI736" s="56" t="s">
        <v>74</v>
      </c>
      <c r="AJ736" s="56" t="s">
        <v>821</v>
      </c>
      <c r="AK736" s="56" t="s">
        <v>109</v>
      </c>
      <c r="AL736" s="56" t="s">
        <v>110</v>
      </c>
      <c r="AM736"/>
      <c r="AN736" s="56" t="s">
        <v>75</v>
      </c>
      <c r="AO736" s="56" t="s">
        <v>3</v>
      </c>
      <c r="AP736" s="60">
        <v>98.29</v>
      </c>
      <c r="AQ736" s="60">
        <v>0</v>
      </c>
      <c r="AR736" s="58">
        <v>1</v>
      </c>
      <c r="AS736" s="58">
        <v>0</v>
      </c>
      <c r="AT736" s="60">
        <v>11418.38</v>
      </c>
      <c r="AU736" s="60">
        <v>16188.15</v>
      </c>
      <c r="AV736" s="60">
        <v>98.29</v>
      </c>
      <c r="AW736" s="60">
        <v>17922.060000000001</v>
      </c>
      <c r="AX736" s="60">
        <v>7882.55</v>
      </c>
      <c r="AY736" s="60">
        <v>25587.95</v>
      </c>
      <c r="AZ736" s="60">
        <v>75015.69</v>
      </c>
      <c r="BA736" s="60">
        <v>86434.07</v>
      </c>
      <c r="BB736" s="60">
        <v>16188.15</v>
      </c>
      <c r="BC736" s="60">
        <v>0</v>
      </c>
      <c r="BD736" s="60">
        <v>0</v>
      </c>
      <c r="BE736" s="60">
        <v>0</v>
      </c>
      <c r="BF736" s="60">
        <v>0</v>
      </c>
      <c r="BG736" s="60">
        <v>0</v>
      </c>
      <c r="BH736" s="60">
        <v>0</v>
      </c>
      <c r="BI736" s="60">
        <v>229030.47</v>
      </c>
      <c r="BJ736" s="61">
        <v>384</v>
      </c>
      <c r="BK736" s="2" t="s">
        <v>3534</v>
      </c>
      <c r="CA736" s="55"/>
      <c r="CB736" s="55"/>
      <c r="CC736" s="55"/>
      <c r="CD736" s="55"/>
    </row>
    <row r="737" spans="1:82" s="1" customFormat="1" ht="15" x14ac:dyDescent="0.25">
      <c r="A737" s="56" t="s">
        <v>127</v>
      </c>
      <c r="B737" s="56" t="s">
        <v>104</v>
      </c>
      <c r="C737" s="56" t="s">
        <v>128</v>
      </c>
      <c r="D737"/>
      <c r="E737"/>
      <c r="F737"/>
      <c r="G737" s="56" t="s">
        <v>129</v>
      </c>
      <c r="H737" s="56" t="s">
        <v>130</v>
      </c>
      <c r="I737" s="56" t="s">
        <v>1015</v>
      </c>
      <c r="J737"/>
      <c r="K737" s="56" t="s">
        <v>70</v>
      </c>
      <c r="L737" s="56" t="s">
        <v>131</v>
      </c>
      <c r="M737"/>
      <c r="N737"/>
      <c r="O737" s="56" t="s">
        <v>1016</v>
      </c>
      <c r="P737"/>
      <c r="Q737" s="56" t="s">
        <v>1018</v>
      </c>
      <c r="R737"/>
      <c r="S737"/>
      <c r="T737" s="56" t="s">
        <v>3546</v>
      </c>
      <c r="U737" s="56" t="s">
        <v>3546</v>
      </c>
      <c r="V737" s="56" t="s">
        <v>3554</v>
      </c>
      <c r="W737" s="58">
        <v>41443</v>
      </c>
      <c r="X737" s="59" t="s">
        <v>3555</v>
      </c>
      <c r="Y737" s="56" t="s">
        <v>1100</v>
      </c>
      <c r="Z737" s="56" t="s">
        <v>1101</v>
      </c>
      <c r="AA737" s="56" t="s">
        <v>76</v>
      </c>
      <c r="AB737" s="56" t="s">
        <v>102</v>
      </c>
      <c r="AC737" s="56" t="s">
        <v>103</v>
      </c>
      <c r="AD737"/>
      <c r="AE737" s="56" t="s">
        <v>1102</v>
      </c>
      <c r="AF737" s="56" t="s">
        <v>1103</v>
      </c>
      <c r="AG737" s="56" t="s">
        <v>73</v>
      </c>
      <c r="AH737" s="56" t="s">
        <v>1104</v>
      </c>
      <c r="AI737" s="56" t="s">
        <v>74</v>
      </c>
      <c r="AJ737" s="56" t="s">
        <v>79</v>
      </c>
      <c r="AK737" s="56" t="s">
        <v>1105</v>
      </c>
      <c r="AL737" s="56" t="s">
        <v>1105</v>
      </c>
      <c r="AM737"/>
      <c r="AN737" s="56" t="s">
        <v>75</v>
      </c>
      <c r="AO737" s="56" t="s">
        <v>3</v>
      </c>
      <c r="AP737" s="60">
        <v>237.94</v>
      </c>
      <c r="AQ737" s="60">
        <v>0</v>
      </c>
      <c r="AR737" s="58">
        <v>1</v>
      </c>
      <c r="AS737" s="58">
        <v>0</v>
      </c>
      <c r="AT737" s="60">
        <v>11418.38</v>
      </c>
      <c r="AU737" s="60">
        <v>16188.15</v>
      </c>
      <c r="AV737" s="60">
        <v>237.94</v>
      </c>
      <c r="AW737" s="60">
        <v>17922.060000000001</v>
      </c>
      <c r="AX737" s="60">
        <v>7882.55</v>
      </c>
      <c r="AY737" s="60">
        <v>25587.95</v>
      </c>
      <c r="AZ737" s="60">
        <v>75015.69</v>
      </c>
      <c r="BA737" s="60">
        <v>86434.07</v>
      </c>
      <c r="BB737" s="60">
        <v>16188.15</v>
      </c>
      <c r="BC737" s="60">
        <v>0</v>
      </c>
      <c r="BD737" s="60">
        <v>0</v>
      </c>
      <c r="BE737" s="60">
        <v>0</v>
      </c>
      <c r="BF737" s="60">
        <v>0</v>
      </c>
      <c r="BG737" s="60">
        <v>0</v>
      </c>
      <c r="BH737" s="60">
        <v>0</v>
      </c>
      <c r="BI737" s="60">
        <v>229030.47</v>
      </c>
      <c r="BJ737" s="61">
        <v>384</v>
      </c>
      <c r="BK737" s="2" t="s">
        <v>3534</v>
      </c>
      <c r="CA737" s="55"/>
      <c r="CB737" s="55"/>
      <c r="CC737" s="55"/>
      <c r="CD737" s="55"/>
    </row>
    <row r="738" spans="1:82" s="1" customFormat="1" ht="15" x14ac:dyDescent="0.25">
      <c r="A738" s="56" t="s">
        <v>127</v>
      </c>
      <c r="B738" s="56" t="s">
        <v>104</v>
      </c>
      <c r="C738" s="56" t="s">
        <v>128</v>
      </c>
      <c r="D738"/>
      <c r="E738"/>
      <c r="F738"/>
      <c r="G738" s="56" t="s">
        <v>129</v>
      </c>
      <c r="H738" s="56" t="s">
        <v>130</v>
      </c>
      <c r="I738" s="56" t="s">
        <v>1015</v>
      </c>
      <c r="J738"/>
      <c r="K738" s="56" t="s">
        <v>70</v>
      </c>
      <c r="L738" s="56" t="s">
        <v>131</v>
      </c>
      <c r="M738"/>
      <c r="N738"/>
      <c r="O738" s="56" t="s">
        <v>1016</v>
      </c>
      <c r="P738"/>
      <c r="Q738" s="56" t="s">
        <v>1017</v>
      </c>
      <c r="R738"/>
      <c r="S738"/>
      <c r="T738" s="56" t="s">
        <v>3556</v>
      </c>
      <c r="U738" s="56" t="s">
        <v>3556</v>
      </c>
      <c r="V738" s="56" t="s">
        <v>3557</v>
      </c>
      <c r="W738" s="58">
        <v>43843</v>
      </c>
      <c r="X738" s="59" t="s">
        <v>3558</v>
      </c>
      <c r="Y738" s="56" t="s">
        <v>3559</v>
      </c>
      <c r="Z738" s="56" t="s">
        <v>3560</v>
      </c>
      <c r="AA738" s="56" t="s">
        <v>160</v>
      </c>
      <c r="AB738" s="56" t="s">
        <v>804</v>
      </c>
      <c r="AC738" s="56" t="s">
        <v>186</v>
      </c>
      <c r="AD738"/>
      <c r="AE738" s="56" t="s">
        <v>3561</v>
      </c>
      <c r="AF738" s="56" t="s">
        <v>3562</v>
      </c>
      <c r="AG738" s="56" t="s">
        <v>123</v>
      </c>
      <c r="AH738" s="56" t="s">
        <v>3563</v>
      </c>
      <c r="AI738" s="56" t="s">
        <v>81</v>
      </c>
      <c r="AJ738" s="56" t="s">
        <v>79</v>
      </c>
      <c r="AK738" s="56" t="s">
        <v>3564</v>
      </c>
      <c r="AL738" s="56" t="s">
        <v>3564</v>
      </c>
      <c r="AM738"/>
      <c r="AN738" s="56" t="s">
        <v>75</v>
      </c>
      <c r="AO738" s="56" t="s">
        <v>2</v>
      </c>
      <c r="AP738" s="60">
        <v>314.76</v>
      </c>
      <c r="AQ738" s="60">
        <v>0</v>
      </c>
      <c r="AR738" s="58">
        <v>1</v>
      </c>
      <c r="AS738" s="58">
        <v>0</v>
      </c>
      <c r="AT738" s="60">
        <v>11418.38</v>
      </c>
      <c r="AU738" s="60">
        <v>16188.15</v>
      </c>
      <c r="AV738" s="60">
        <v>226.65</v>
      </c>
      <c r="AW738" s="60">
        <v>17922.060000000001</v>
      </c>
      <c r="AX738" s="60">
        <v>7882.55</v>
      </c>
      <c r="AY738" s="60">
        <v>25587.95</v>
      </c>
      <c r="AZ738" s="60">
        <v>75015.69</v>
      </c>
      <c r="BA738" s="60">
        <v>86434.07</v>
      </c>
      <c r="BB738" s="60">
        <v>16188.15</v>
      </c>
      <c r="BC738" s="60">
        <v>0</v>
      </c>
      <c r="BD738" s="60">
        <v>0</v>
      </c>
      <c r="BE738" s="60">
        <v>0</v>
      </c>
      <c r="BF738" s="60">
        <v>0</v>
      </c>
      <c r="BG738" s="60">
        <v>0</v>
      </c>
      <c r="BH738" s="60">
        <v>0</v>
      </c>
      <c r="BI738" s="60">
        <v>229030.47</v>
      </c>
      <c r="BJ738" s="61">
        <v>384</v>
      </c>
      <c r="BK738" s="2" t="s">
        <v>3534</v>
      </c>
      <c r="CA738" s="55"/>
      <c r="CB738" s="55"/>
      <c r="CC738" s="55"/>
      <c r="CD738" s="55"/>
    </row>
    <row r="739" spans="1:82" s="1" customFormat="1" ht="15" x14ac:dyDescent="0.25">
      <c r="A739" s="56" t="s">
        <v>127</v>
      </c>
      <c r="B739" s="56" t="s">
        <v>104</v>
      </c>
      <c r="C739" s="56" t="s">
        <v>128</v>
      </c>
      <c r="D739"/>
      <c r="E739"/>
      <c r="F739"/>
      <c r="G739" s="56" t="s">
        <v>129</v>
      </c>
      <c r="H739" s="56" t="s">
        <v>130</v>
      </c>
      <c r="I739" s="56" t="s">
        <v>1015</v>
      </c>
      <c r="J739"/>
      <c r="K739" s="56" t="s">
        <v>70</v>
      </c>
      <c r="L739" s="56" t="s">
        <v>131</v>
      </c>
      <c r="M739"/>
      <c r="N739"/>
      <c r="O739" s="56" t="s">
        <v>1016</v>
      </c>
      <c r="P739"/>
      <c r="Q739" s="56" t="s">
        <v>1017</v>
      </c>
      <c r="R739"/>
      <c r="S739"/>
      <c r="T739" s="56" t="s">
        <v>3556</v>
      </c>
      <c r="U739" s="56" t="s">
        <v>3556</v>
      </c>
      <c r="V739" s="56" t="s">
        <v>3565</v>
      </c>
      <c r="W739" s="58">
        <v>43552</v>
      </c>
      <c r="X739" s="59" t="s">
        <v>3566</v>
      </c>
      <c r="Y739" s="56" t="s">
        <v>3063</v>
      </c>
      <c r="Z739" s="56" t="s">
        <v>3064</v>
      </c>
      <c r="AA739" s="56" t="s">
        <v>105</v>
      </c>
      <c r="AB739" s="56" t="s">
        <v>106</v>
      </c>
      <c r="AC739" s="56" t="s">
        <v>107</v>
      </c>
      <c r="AD739"/>
      <c r="AE739" s="56" t="s">
        <v>810</v>
      </c>
      <c r="AF739" s="56" t="s">
        <v>3065</v>
      </c>
      <c r="AG739"/>
      <c r="AH739" s="56" t="s">
        <v>812</v>
      </c>
      <c r="AI739" s="56" t="s">
        <v>117</v>
      </c>
      <c r="AJ739" s="56" t="s">
        <v>108</v>
      </c>
      <c r="AK739" s="56" t="s">
        <v>813</v>
      </c>
      <c r="AL739" s="56" t="s">
        <v>813</v>
      </c>
      <c r="AM739"/>
      <c r="AN739" s="56" t="s">
        <v>75</v>
      </c>
      <c r="AO739" s="56" t="s">
        <v>3</v>
      </c>
      <c r="AP739" s="60">
        <v>19.38</v>
      </c>
      <c r="AQ739" s="60">
        <v>0</v>
      </c>
      <c r="AR739" s="58">
        <v>1</v>
      </c>
      <c r="AS739" s="58">
        <v>0</v>
      </c>
      <c r="AT739" s="60">
        <v>11418.38</v>
      </c>
      <c r="AU739" s="60">
        <v>16188.15</v>
      </c>
      <c r="AV739" s="60">
        <v>19.38</v>
      </c>
      <c r="AW739" s="60">
        <v>17922.060000000001</v>
      </c>
      <c r="AX739" s="60">
        <v>7882.55</v>
      </c>
      <c r="AY739" s="60">
        <v>25587.95</v>
      </c>
      <c r="AZ739" s="60">
        <v>75015.69</v>
      </c>
      <c r="BA739" s="60">
        <v>86434.07</v>
      </c>
      <c r="BB739" s="60">
        <v>16188.15</v>
      </c>
      <c r="BC739" s="60">
        <v>0</v>
      </c>
      <c r="BD739" s="60">
        <v>0</v>
      </c>
      <c r="BE739" s="60">
        <v>0</v>
      </c>
      <c r="BF739" s="60">
        <v>0</v>
      </c>
      <c r="BG739" s="60">
        <v>0</v>
      </c>
      <c r="BH739" s="60">
        <v>0</v>
      </c>
      <c r="BI739" s="60">
        <v>229030.47</v>
      </c>
      <c r="BJ739" s="61">
        <v>384</v>
      </c>
      <c r="BK739" s="2" t="s">
        <v>3534</v>
      </c>
      <c r="CA739" s="55"/>
      <c r="CB739" s="55"/>
      <c r="CC739" s="55"/>
      <c r="CD739" s="55"/>
    </row>
    <row r="740" spans="1:82" s="1" customFormat="1" ht="15" x14ac:dyDescent="0.25">
      <c r="A740" s="56" t="s">
        <v>127</v>
      </c>
      <c r="B740" s="56" t="s">
        <v>104</v>
      </c>
      <c r="C740" s="56" t="s">
        <v>128</v>
      </c>
      <c r="D740"/>
      <c r="E740"/>
      <c r="F740"/>
      <c r="G740" s="56" t="s">
        <v>129</v>
      </c>
      <c r="H740" s="56" t="s">
        <v>130</v>
      </c>
      <c r="I740" s="56" t="s">
        <v>1015</v>
      </c>
      <c r="J740"/>
      <c r="K740" s="56" t="s">
        <v>70</v>
      </c>
      <c r="L740" s="56" t="s">
        <v>131</v>
      </c>
      <c r="M740"/>
      <c r="N740"/>
      <c r="O740" s="56" t="s">
        <v>1016</v>
      </c>
      <c r="P740"/>
      <c r="Q740" s="56" t="s">
        <v>1017</v>
      </c>
      <c r="R740"/>
      <c r="S740"/>
      <c r="T740" s="56" t="s">
        <v>3556</v>
      </c>
      <c r="U740" s="56" t="s">
        <v>3556</v>
      </c>
      <c r="V740" s="56" t="s">
        <v>3567</v>
      </c>
      <c r="W740" s="58">
        <v>43684</v>
      </c>
      <c r="X740" s="59" t="s">
        <v>3568</v>
      </c>
      <c r="Y740" s="56" t="s">
        <v>807</v>
      </c>
      <c r="Z740" s="56" t="s">
        <v>808</v>
      </c>
      <c r="AA740" s="56" t="s">
        <v>94</v>
      </c>
      <c r="AB740" s="56" t="s">
        <v>809</v>
      </c>
      <c r="AC740" s="56" t="s">
        <v>116</v>
      </c>
      <c r="AD740"/>
      <c r="AE740" s="56" t="s">
        <v>810</v>
      </c>
      <c r="AF740" s="56" t="s">
        <v>811</v>
      </c>
      <c r="AG740"/>
      <c r="AH740" s="56" t="s">
        <v>812</v>
      </c>
      <c r="AI740" s="56" t="s">
        <v>117</v>
      </c>
      <c r="AJ740" s="56" t="s">
        <v>94</v>
      </c>
      <c r="AK740" s="56" t="s">
        <v>813</v>
      </c>
      <c r="AL740" s="56" t="s">
        <v>813</v>
      </c>
      <c r="AM740"/>
      <c r="AN740" s="56" t="s">
        <v>75</v>
      </c>
      <c r="AO740" s="56" t="s">
        <v>3</v>
      </c>
      <c r="AP740" s="60">
        <v>18.95</v>
      </c>
      <c r="AQ740" s="60">
        <v>0</v>
      </c>
      <c r="AR740" s="58">
        <v>1</v>
      </c>
      <c r="AS740" s="58">
        <v>0</v>
      </c>
      <c r="AT740" s="60">
        <v>11418.38</v>
      </c>
      <c r="AU740" s="60">
        <v>16188.15</v>
      </c>
      <c r="AV740" s="60">
        <v>18.95</v>
      </c>
      <c r="AW740" s="60">
        <v>17922.060000000001</v>
      </c>
      <c r="AX740" s="60">
        <v>7882.55</v>
      </c>
      <c r="AY740" s="60">
        <v>25587.95</v>
      </c>
      <c r="AZ740" s="60">
        <v>75015.69</v>
      </c>
      <c r="BA740" s="60">
        <v>86434.07</v>
      </c>
      <c r="BB740" s="60">
        <v>16188.15</v>
      </c>
      <c r="BC740" s="60">
        <v>0</v>
      </c>
      <c r="BD740" s="60">
        <v>0</v>
      </c>
      <c r="BE740" s="60">
        <v>0</v>
      </c>
      <c r="BF740" s="60">
        <v>0</v>
      </c>
      <c r="BG740" s="60">
        <v>0</v>
      </c>
      <c r="BH740" s="60">
        <v>0</v>
      </c>
      <c r="BI740" s="60">
        <v>229030.47</v>
      </c>
      <c r="BJ740" s="61">
        <v>384</v>
      </c>
      <c r="BK740" s="2" t="s">
        <v>3534</v>
      </c>
      <c r="CA740" s="55"/>
      <c r="CB740" s="55"/>
      <c r="CC740" s="55"/>
      <c r="CD740" s="55"/>
    </row>
    <row r="741" spans="1:82" s="1" customFormat="1" ht="15" x14ac:dyDescent="0.25">
      <c r="A741" s="56" t="s">
        <v>127</v>
      </c>
      <c r="B741" s="56" t="s">
        <v>104</v>
      </c>
      <c r="C741" s="56" t="s">
        <v>128</v>
      </c>
      <c r="D741"/>
      <c r="E741"/>
      <c r="F741"/>
      <c r="G741" s="56" t="s">
        <v>129</v>
      </c>
      <c r="H741" s="56" t="s">
        <v>130</v>
      </c>
      <c r="I741" s="56" t="s">
        <v>1015</v>
      </c>
      <c r="J741"/>
      <c r="K741" s="56" t="s">
        <v>70</v>
      </c>
      <c r="L741" s="56" t="s">
        <v>131</v>
      </c>
      <c r="M741"/>
      <c r="N741"/>
      <c r="O741" s="56" t="s">
        <v>1016</v>
      </c>
      <c r="P741"/>
      <c r="Q741" s="56" t="s">
        <v>1017</v>
      </c>
      <c r="R741"/>
      <c r="S741"/>
      <c r="T741" s="56" t="s">
        <v>3556</v>
      </c>
      <c r="U741" s="56" t="s">
        <v>3556</v>
      </c>
      <c r="V741" s="56" t="s">
        <v>3569</v>
      </c>
      <c r="W741" s="58">
        <v>40682</v>
      </c>
      <c r="X741" s="59" t="s">
        <v>3570</v>
      </c>
      <c r="Y741" s="56" t="s">
        <v>807</v>
      </c>
      <c r="Z741" s="56" t="s">
        <v>808</v>
      </c>
      <c r="AA741" s="56" t="s">
        <v>94</v>
      </c>
      <c r="AB741" s="56" t="s">
        <v>809</v>
      </c>
      <c r="AC741" s="56" t="s">
        <v>116</v>
      </c>
      <c r="AD741"/>
      <c r="AE741" s="56" t="s">
        <v>810</v>
      </c>
      <c r="AF741" s="56" t="s">
        <v>811</v>
      </c>
      <c r="AG741"/>
      <c r="AH741" s="56" t="s">
        <v>812</v>
      </c>
      <c r="AI741" s="56" t="s">
        <v>117</v>
      </c>
      <c r="AJ741" s="56" t="s">
        <v>94</v>
      </c>
      <c r="AK741" s="56" t="s">
        <v>813</v>
      </c>
      <c r="AL741" s="56" t="s">
        <v>813</v>
      </c>
      <c r="AM741"/>
      <c r="AN741" s="56" t="s">
        <v>75</v>
      </c>
      <c r="AO741" s="56" t="s">
        <v>3</v>
      </c>
      <c r="AP741" s="60">
        <v>9.5</v>
      </c>
      <c r="AQ741" s="60">
        <v>0</v>
      </c>
      <c r="AR741" s="58">
        <v>1</v>
      </c>
      <c r="AS741" s="58">
        <v>0</v>
      </c>
      <c r="AT741" s="60">
        <v>11418.38</v>
      </c>
      <c r="AU741" s="60">
        <v>16188.15</v>
      </c>
      <c r="AV741" s="60">
        <v>9.5</v>
      </c>
      <c r="AW741" s="60">
        <v>17922.060000000001</v>
      </c>
      <c r="AX741" s="60">
        <v>7882.55</v>
      </c>
      <c r="AY741" s="60">
        <v>25587.95</v>
      </c>
      <c r="AZ741" s="60">
        <v>75015.69</v>
      </c>
      <c r="BA741" s="60">
        <v>86434.07</v>
      </c>
      <c r="BB741" s="60">
        <v>16188.15</v>
      </c>
      <c r="BC741" s="60">
        <v>0</v>
      </c>
      <c r="BD741" s="60">
        <v>0</v>
      </c>
      <c r="BE741" s="60">
        <v>0</v>
      </c>
      <c r="BF741" s="60">
        <v>0</v>
      </c>
      <c r="BG741" s="60">
        <v>0</v>
      </c>
      <c r="BH741" s="60">
        <v>0</v>
      </c>
      <c r="BI741" s="60">
        <v>229030.47</v>
      </c>
      <c r="BJ741" s="61">
        <v>384</v>
      </c>
      <c r="BK741" s="2" t="s">
        <v>3534</v>
      </c>
      <c r="CA741" s="55"/>
      <c r="CB741" s="55"/>
      <c r="CC741" s="55"/>
      <c r="CD741" s="55"/>
    </row>
    <row r="742" spans="1:82" s="1" customFormat="1" ht="15" x14ac:dyDescent="0.25">
      <c r="A742" s="56" t="s">
        <v>127</v>
      </c>
      <c r="B742" s="56" t="s">
        <v>104</v>
      </c>
      <c r="C742" s="56" t="s">
        <v>128</v>
      </c>
      <c r="D742"/>
      <c r="E742"/>
      <c r="F742"/>
      <c r="G742" s="56" t="s">
        <v>129</v>
      </c>
      <c r="H742" s="56" t="s">
        <v>130</v>
      </c>
      <c r="I742" s="56" t="s">
        <v>1015</v>
      </c>
      <c r="J742"/>
      <c r="K742" s="56" t="s">
        <v>70</v>
      </c>
      <c r="L742" s="56" t="s">
        <v>131</v>
      </c>
      <c r="M742"/>
      <c r="N742"/>
      <c r="O742" s="56" t="s">
        <v>1016</v>
      </c>
      <c r="P742"/>
      <c r="Q742" s="56" t="s">
        <v>1017</v>
      </c>
      <c r="R742"/>
      <c r="S742"/>
      <c r="T742" s="56" t="s">
        <v>3556</v>
      </c>
      <c r="U742" s="56" t="s">
        <v>3556</v>
      </c>
      <c r="V742" s="56" t="s">
        <v>3571</v>
      </c>
      <c r="W742" s="58">
        <v>40750</v>
      </c>
      <c r="X742" s="59" t="s">
        <v>3572</v>
      </c>
      <c r="Y742" s="56" t="s">
        <v>807</v>
      </c>
      <c r="Z742" s="56" t="s">
        <v>808</v>
      </c>
      <c r="AA742" s="56" t="s">
        <v>94</v>
      </c>
      <c r="AB742" s="56" t="s">
        <v>809</v>
      </c>
      <c r="AC742" s="56" t="s">
        <v>116</v>
      </c>
      <c r="AD742"/>
      <c r="AE742" s="56" t="s">
        <v>810</v>
      </c>
      <c r="AF742" s="56" t="s">
        <v>811</v>
      </c>
      <c r="AG742"/>
      <c r="AH742" s="56" t="s">
        <v>812</v>
      </c>
      <c r="AI742" s="56" t="s">
        <v>117</v>
      </c>
      <c r="AJ742" s="56" t="s">
        <v>94</v>
      </c>
      <c r="AK742" s="56" t="s">
        <v>813</v>
      </c>
      <c r="AL742" s="56" t="s">
        <v>813</v>
      </c>
      <c r="AM742"/>
      <c r="AN742" s="56" t="s">
        <v>75</v>
      </c>
      <c r="AO742" s="56" t="s">
        <v>3</v>
      </c>
      <c r="AP742" s="60">
        <v>9.93</v>
      </c>
      <c r="AQ742" s="60">
        <v>0</v>
      </c>
      <c r="AR742" s="58">
        <v>1</v>
      </c>
      <c r="AS742" s="58">
        <v>0</v>
      </c>
      <c r="AT742" s="60">
        <v>11418.38</v>
      </c>
      <c r="AU742" s="60">
        <v>16188.15</v>
      </c>
      <c r="AV742" s="60">
        <v>9.93</v>
      </c>
      <c r="AW742" s="60">
        <v>17922.060000000001</v>
      </c>
      <c r="AX742" s="60">
        <v>7882.55</v>
      </c>
      <c r="AY742" s="60">
        <v>25587.95</v>
      </c>
      <c r="AZ742" s="60">
        <v>75015.69</v>
      </c>
      <c r="BA742" s="60">
        <v>86434.07</v>
      </c>
      <c r="BB742" s="60">
        <v>16188.15</v>
      </c>
      <c r="BC742" s="60">
        <v>0</v>
      </c>
      <c r="BD742" s="60">
        <v>0</v>
      </c>
      <c r="BE742" s="60">
        <v>0</v>
      </c>
      <c r="BF742" s="60">
        <v>0</v>
      </c>
      <c r="BG742" s="60">
        <v>0</v>
      </c>
      <c r="BH742" s="60">
        <v>0</v>
      </c>
      <c r="BI742" s="60">
        <v>229030.47</v>
      </c>
      <c r="BJ742" s="61">
        <v>384</v>
      </c>
      <c r="BK742" s="2" t="s">
        <v>3534</v>
      </c>
      <c r="CA742" s="55"/>
      <c r="CB742" s="55"/>
      <c r="CC742" s="55"/>
      <c r="CD742" s="55"/>
    </row>
    <row r="743" spans="1:82" s="1" customFormat="1" ht="15" x14ac:dyDescent="0.25">
      <c r="A743" s="56" t="s">
        <v>127</v>
      </c>
      <c r="B743" s="56" t="s">
        <v>104</v>
      </c>
      <c r="C743" s="56" t="s">
        <v>128</v>
      </c>
      <c r="D743"/>
      <c r="E743"/>
      <c r="F743"/>
      <c r="G743" s="56" t="s">
        <v>129</v>
      </c>
      <c r="H743" s="56" t="s">
        <v>130</v>
      </c>
      <c r="I743" s="56" t="s">
        <v>1015</v>
      </c>
      <c r="J743"/>
      <c r="K743" s="56" t="s">
        <v>70</v>
      </c>
      <c r="L743" s="56" t="s">
        <v>131</v>
      </c>
      <c r="M743"/>
      <c r="N743"/>
      <c r="O743" s="56" t="s">
        <v>1016</v>
      </c>
      <c r="P743"/>
      <c r="Q743" s="56" t="s">
        <v>1017</v>
      </c>
      <c r="R743"/>
      <c r="S743"/>
      <c r="T743" s="56" t="s">
        <v>3573</v>
      </c>
      <c r="U743" s="56" t="s">
        <v>3573</v>
      </c>
      <c r="V743" s="56" t="s">
        <v>3574</v>
      </c>
      <c r="W743" s="58">
        <v>48322</v>
      </c>
      <c r="X743" s="59" t="s">
        <v>3575</v>
      </c>
      <c r="Y743" s="56" t="s">
        <v>807</v>
      </c>
      <c r="Z743" s="56" t="s">
        <v>808</v>
      </c>
      <c r="AA743" s="56" t="s">
        <v>94</v>
      </c>
      <c r="AB743" s="56" t="s">
        <v>809</v>
      </c>
      <c r="AC743" s="56" t="s">
        <v>116</v>
      </c>
      <c r="AD743"/>
      <c r="AE743" s="56" t="s">
        <v>810</v>
      </c>
      <c r="AF743" s="56" t="s">
        <v>811</v>
      </c>
      <c r="AG743"/>
      <c r="AH743" s="56" t="s">
        <v>812</v>
      </c>
      <c r="AI743" s="56" t="s">
        <v>117</v>
      </c>
      <c r="AJ743" s="56" t="s">
        <v>94</v>
      </c>
      <c r="AK743" s="56" t="s">
        <v>813</v>
      </c>
      <c r="AL743" s="56" t="s">
        <v>813</v>
      </c>
      <c r="AM743"/>
      <c r="AN743" s="56" t="s">
        <v>75</v>
      </c>
      <c r="AO743" s="56" t="s">
        <v>3</v>
      </c>
      <c r="AP743" s="60">
        <v>10.67</v>
      </c>
      <c r="AQ743" s="60">
        <v>0</v>
      </c>
      <c r="AR743" s="58">
        <v>1</v>
      </c>
      <c r="AS743" s="58">
        <v>0</v>
      </c>
      <c r="AT743" s="60">
        <v>11418.38</v>
      </c>
      <c r="AU743" s="60">
        <v>16188.15</v>
      </c>
      <c r="AV743" s="60">
        <v>10.67</v>
      </c>
      <c r="AW743" s="60">
        <v>17922.060000000001</v>
      </c>
      <c r="AX743" s="60">
        <v>7882.55</v>
      </c>
      <c r="AY743" s="60">
        <v>25587.95</v>
      </c>
      <c r="AZ743" s="60">
        <v>75015.69</v>
      </c>
      <c r="BA743" s="60">
        <v>86434.07</v>
      </c>
      <c r="BB743" s="60">
        <v>16188.15</v>
      </c>
      <c r="BC743" s="60">
        <v>0</v>
      </c>
      <c r="BD743" s="60">
        <v>0</v>
      </c>
      <c r="BE743" s="60">
        <v>0</v>
      </c>
      <c r="BF743" s="60">
        <v>0</v>
      </c>
      <c r="BG743" s="60">
        <v>0</v>
      </c>
      <c r="BH743" s="60">
        <v>0</v>
      </c>
      <c r="BI743" s="60">
        <v>229030.47</v>
      </c>
      <c r="BJ743" s="61">
        <v>384</v>
      </c>
      <c r="BK743" s="2" t="s">
        <v>3534</v>
      </c>
      <c r="CA743" s="55"/>
      <c r="CB743" s="55"/>
      <c r="CC743" s="55"/>
      <c r="CD743" s="55"/>
    </row>
    <row r="744" spans="1:82" s="1" customFormat="1" ht="15" x14ac:dyDescent="0.25">
      <c r="A744" s="56" t="s">
        <v>127</v>
      </c>
      <c r="B744" s="56" t="s">
        <v>104</v>
      </c>
      <c r="C744" s="56" t="s">
        <v>128</v>
      </c>
      <c r="D744"/>
      <c r="E744"/>
      <c r="F744"/>
      <c r="G744" s="56" t="s">
        <v>129</v>
      </c>
      <c r="H744" s="56" t="s">
        <v>130</v>
      </c>
      <c r="I744" s="56" t="s">
        <v>1015</v>
      </c>
      <c r="J744"/>
      <c r="K744" s="56" t="s">
        <v>70</v>
      </c>
      <c r="L744" s="56" t="s">
        <v>131</v>
      </c>
      <c r="M744"/>
      <c r="N744"/>
      <c r="O744" s="56" t="s">
        <v>1016</v>
      </c>
      <c r="P744"/>
      <c r="Q744" s="56" t="s">
        <v>1017</v>
      </c>
      <c r="R744"/>
      <c r="S744"/>
      <c r="T744" s="56" t="s">
        <v>3573</v>
      </c>
      <c r="U744" s="56" t="s">
        <v>3556</v>
      </c>
      <c r="V744" s="56" t="s">
        <v>3576</v>
      </c>
      <c r="W744" s="58">
        <v>43928</v>
      </c>
      <c r="X744" s="59" t="s">
        <v>3577</v>
      </c>
      <c r="Y744" s="56" t="s">
        <v>807</v>
      </c>
      <c r="Z744" s="56" t="s">
        <v>808</v>
      </c>
      <c r="AA744" s="56" t="s">
        <v>94</v>
      </c>
      <c r="AB744" s="56" t="s">
        <v>809</v>
      </c>
      <c r="AC744" s="56" t="s">
        <v>116</v>
      </c>
      <c r="AD744"/>
      <c r="AE744" s="56" t="s">
        <v>810</v>
      </c>
      <c r="AF744" s="56" t="s">
        <v>811</v>
      </c>
      <c r="AG744"/>
      <c r="AH744" s="56" t="s">
        <v>812</v>
      </c>
      <c r="AI744" s="56" t="s">
        <v>117</v>
      </c>
      <c r="AJ744" s="56" t="s">
        <v>94</v>
      </c>
      <c r="AK744" s="56" t="s">
        <v>813</v>
      </c>
      <c r="AL744" s="56" t="s">
        <v>813</v>
      </c>
      <c r="AM744"/>
      <c r="AN744" s="56" t="s">
        <v>75</v>
      </c>
      <c r="AO744" s="56" t="s">
        <v>3</v>
      </c>
      <c r="AP744" s="60">
        <v>9.66</v>
      </c>
      <c r="AQ744" s="60">
        <v>0</v>
      </c>
      <c r="AR744" s="58">
        <v>1</v>
      </c>
      <c r="AS744" s="58">
        <v>0</v>
      </c>
      <c r="AT744" s="60">
        <v>11418.38</v>
      </c>
      <c r="AU744" s="60">
        <v>16188.15</v>
      </c>
      <c r="AV744" s="60">
        <v>9.66</v>
      </c>
      <c r="AW744" s="60">
        <v>17922.060000000001</v>
      </c>
      <c r="AX744" s="60">
        <v>7882.55</v>
      </c>
      <c r="AY744" s="60">
        <v>25587.95</v>
      </c>
      <c r="AZ744" s="60">
        <v>75015.69</v>
      </c>
      <c r="BA744" s="60">
        <v>86434.07</v>
      </c>
      <c r="BB744" s="60">
        <v>16188.15</v>
      </c>
      <c r="BC744" s="60">
        <v>0</v>
      </c>
      <c r="BD744" s="60">
        <v>0</v>
      </c>
      <c r="BE744" s="60">
        <v>0</v>
      </c>
      <c r="BF744" s="60">
        <v>0</v>
      </c>
      <c r="BG744" s="60">
        <v>0</v>
      </c>
      <c r="BH744" s="60">
        <v>0</v>
      </c>
      <c r="BI744" s="60">
        <v>229030.47</v>
      </c>
      <c r="BJ744" s="61">
        <v>384</v>
      </c>
      <c r="BK744" s="2" t="s">
        <v>3534</v>
      </c>
      <c r="CA744" s="55"/>
      <c r="CB744" s="55"/>
      <c r="CC744" s="55"/>
      <c r="CD744" s="55"/>
    </row>
    <row r="745" spans="1:82" s="1" customFormat="1" ht="15" x14ac:dyDescent="0.25">
      <c r="A745" s="56" t="s">
        <v>127</v>
      </c>
      <c r="B745" s="56" t="s">
        <v>104</v>
      </c>
      <c r="C745" s="56" t="s">
        <v>128</v>
      </c>
      <c r="D745"/>
      <c r="E745"/>
      <c r="F745"/>
      <c r="G745" s="56" t="s">
        <v>129</v>
      </c>
      <c r="H745" s="56" t="s">
        <v>130</v>
      </c>
      <c r="I745" s="56" t="s">
        <v>1015</v>
      </c>
      <c r="J745"/>
      <c r="K745" s="56" t="s">
        <v>70</v>
      </c>
      <c r="L745" s="56" t="s">
        <v>131</v>
      </c>
      <c r="M745"/>
      <c r="N745"/>
      <c r="O745" s="56" t="s">
        <v>1016</v>
      </c>
      <c r="P745"/>
      <c r="Q745" s="56" t="s">
        <v>1017</v>
      </c>
      <c r="R745"/>
      <c r="S745"/>
      <c r="T745" s="56" t="s">
        <v>3573</v>
      </c>
      <c r="U745" s="56" t="s">
        <v>3573</v>
      </c>
      <c r="V745" s="56" t="s">
        <v>3578</v>
      </c>
      <c r="W745" s="58">
        <v>44052</v>
      </c>
      <c r="X745" s="59" t="s">
        <v>3579</v>
      </c>
      <c r="Y745" s="56" t="s">
        <v>807</v>
      </c>
      <c r="Z745" s="56" t="s">
        <v>808</v>
      </c>
      <c r="AA745" s="56" t="s">
        <v>94</v>
      </c>
      <c r="AB745" s="56" t="s">
        <v>809</v>
      </c>
      <c r="AC745" s="56" t="s">
        <v>116</v>
      </c>
      <c r="AD745"/>
      <c r="AE745" s="56" t="s">
        <v>810</v>
      </c>
      <c r="AF745" s="56" t="s">
        <v>811</v>
      </c>
      <c r="AG745"/>
      <c r="AH745" s="56" t="s">
        <v>812</v>
      </c>
      <c r="AI745" s="56" t="s">
        <v>117</v>
      </c>
      <c r="AJ745" s="56" t="s">
        <v>94</v>
      </c>
      <c r="AK745" s="56" t="s">
        <v>813</v>
      </c>
      <c r="AL745" s="56" t="s">
        <v>813</v>
      </c>
      <c r="AM745"/>
      <c r="AN745" s="56" t="s">
        <v>75</v>
      </c>
      <c r="AO745" s="56" t="s">
        <v>3</v>
      </c>
      <c r="AP745" s="60">
        <v>22.71</v>
      </c>
      <c r="AQ745" s="60">
        <v>0</v>
      </c>
      <c r="AR745" s="58">
        <v>1</v>
      </c>
      <c r="AS745" s="58">
        <v>0</v>
      </c>
      <c r="AT745" s="60">
        <v>11418.38</v>
      </c>
      <c r="AU745" s="60">
        <v>16188.15</v>
      </c>
      <c r="AV745" s="60">
        <v>22.71</v>
      </c>
      <c r="AW745" s="60">
        <v>17922.060000000001</v>
      </c>
      <c r="AX745" s="60">
        <v>7882.55</v>
      </c>
      <c r="AY745" s="60">
        <v>25587.95</v>
      </c>
      <c r="AZ745" s="60">
        <v>75015.69</v>
      </c>
      <c r="BA745" s="60">
        <v>86434.07</v>
      </c>
      <c r="BB745" s="60">
        <v>16188.15</v>
      </c>
      <c r="BC745" s="60">
        <v>0</v>
      </c>
      <c r="BD745" s="60">
        <v>0</v>
      </c>
      <c r="BE745" s="60">
        <v>0</v>
      </c>
      <c r="BF745" s="60">
        <v>0</v>
      </c>
      <c r="BG745" s="60">
        <v>0</v>
      </c>
      <c r="BH745" s="60">
        <v>0</v>
      </c>
      <c r="BI745" s="60">
        <v>229030.47</v>
      </c>
      <c r="BJ745" s="61">
        <v>384</v>
      </c>
      <c r="BK745" s="2" t="s">
        <v>3534</v>
      </c>
      <c r="CA745" s="55"/>
      <c r="CB745" s="55"/>
      <c r="CC745" s="55"/>
      <c r="CD745" s="55"/>
    </row>
    <row r="746" spans="1:82" s="1" customFormat="1" ht="15" x14ac:dyDescent="0.25">
      <c r="A746" s="56" t="s">
        <v>127</v>
      </c>
      <c r="B746" s="56" t="s">
        <v>104</v>
      </c>
      <c r="C746" s="56" t="s">
        <v>128</v>
      </c>
      <c r="D746"/>
      <c r="E746"/>
      <c r="F746"/>
      <c r="G746" s="56" t="s">
        <v>129</v>
      </c>
      <c r="H746" s="56" t="s">
        <v>130</v>
      </c>
      <c r="I746" s="56" t="s">
        <v>1015</v>
      </c>
      <c r="J746"/>
      <c r="K746" s="56" t="s">
        <v>70</v>
      </c>
      <c r="L746" s="56" t="s">
        <v>131</v>
      </c>
      <c r="M746"/>
      <c r="N746"/>
      <c r="O746" s="56" t="s">
        <v>1016</v>
      </c>
      <c r="P746"/>
      <c r="Q746" s="56" t="s">
        <v>1018</v>
      </c>
      <c r="R746"/>
      <c r="S746"/>
      <c r="T746" s="56" t="s">
        <v>3573</v>
      </c>
      <c r="U746" s="56" t="s">
        <v>3556</v>
      </c>
      <c r="V746" s="56" t="s">
        <v>3580</v>
      </c>
      <c r="W746" s="58">
        <v>40484</v>
      </c>
      <c r="X746" s="59" t="s">
        <v>3581</v>
      </c>
      <c r="Y746" s="56" t="s">
        <v>1629</v>
      </c>
      <c r="Z746" s="56" t="s">
        <v>1630</v>
      </c>
      <c r="AA746" s="56" t="s">
        <v>76</v>
      </c>
      <c r="AB746" s="56" t="s">
        <v>102</v>
      </c>
      <c r="AC746" s="56" t="s">
        <v>103</v>
      </c>
      <c r="AD746"/>
      <c r="AE746" s="56" t="s">
        <v>1631</v>
      </c>
      <c r="AF746" s="56" t="s">
        <v>1632</v>
      </c>
      <c r="AG746" s="56" t="s">
        <v>73</v>
      </c>
      <c r="AH746" s="56" t="s">
        <v>1633</v>
      </c>
      <c r="AI746" s="56" t="s">
        <v>74</v>
      </c>
      <c r="AJ746" s="56" t="s">
        <v>79</v>
      </c>
      <c r="AK746" s="56" t="s">
        <v>1634</v>
      </c>
      <c r="AL746" s="56" t="s">
        <v>1634</v>
      </c>
      <c r="AM746"/>
      <c r="AN746" s="56" t="s">
        <v>75</v>
      </c>
      <c r="AO746" s="56" t="s">
        <v>3</v>
      </c>
      <c r="AP746" s="60">
        <v>495.05</v>
      </c>
      <c r="AQ746" s="60">
        <v>0</v>
      </c>
      <c r="AR746" s="58">
        <v>1</v>
      </c>
      <c r="AS746" s="58">
        <v>0</v>
      </c>
      <c r="AT746" s="60">
        <v>11418.38</v>
      </c>
      <c r="AU746" s="60">
        <v>16188.15</v>
      </c>
      <c r="AV746" s="60">
        <v>495.05</v>
      </c>
      <c r="AW746" s="60">
        <v>17922.060000000001</v>
      </c>
      <c r="AX746" s="60">
        <v>7882.55</v>
      </c>
      <c r="AY746" s="60">
        <v>25587.95</v>
      </c>
      <c r="AZ746" s="60">
        <v>75015.69</v>
      </c>
      <c r="BA746" s="60">
        <v>86434.07</v>
      </c>
      <c r="BB746" s="60">
        <v>16188.15</v>
      </c>
      <c r="BC746" s="60">
        <v>0</v>
      </c>
      <c r="BD746" s="60">
        <v>0</v>
      </c>
      <c r="BE746" s="60">
        <v>0</v>
      </c>
      <c r="BF746" s="60">
        <v>0</v>
      </c>
      <c r="BG746" s="60">
        <v>0</v>
      </c>
      <c r="BH746" s="60">
        <v>0</v>
      </c>
      <c r="BI746" s="60">
        <v>229030.47</v>
      </c>
      <c r="BJ746" s="61">
        <v>384</v>
      </c>
      <c r="BK746" s="2" t="s">
        <v>3534</v>
      </c>
      <c r="CA746" s="55"/>
      <c r="CB746" s="55"/>
      <c r="CC746" s="55"/>
      <c r="CD746" s="55"/>
    </row>
    <row r="747" spans="1:82" s="1" customFormat="1" ht="15" x14ac:dyDescent="0.25">
      <c r="A747" s="56" t="s">
        <v>127</v>
      </c>
      <c r="B747" s="56" t="s">
        <v>104</v>
      </c>
      <c r="C747" s="56" t="s">
        <v>128</v>
      </c>
      <c r="D747"/>
      <c r="E747"/>
      <c r="F747"/>
      <c r="G747" s="56" t="s">
        <v>129</v>
      </c>
      <c r="H747" s="56" t="s">
        <v>130</v>
      </c>
      <c r="I747" s="56" t="s">
        <v>1015</v>
      </c>
      <c r="J747"/>
      <c r="K747" s="56" t="s">
        <v>70</v>
      </c>
      <c r="L747" s="56" t="s">
        <v>131</v>
      </c>
      <c r="M747"/>
      <c r="N747"/>
      <c r="O747" s="56" t="s">
        <v>1016</v>
      </c>
      <c r="P747"/>
      <c r="Q747" s="56" t="s">
        <v>1018</v>
      </c>
      <c r="R747"/>
      <c r="S747"/>
      <c r="T747" s="56" t="s">
        <v>3582</v>
      </c>
      <c r="U747" s="56" t="s">
        <v>3573</v>
      </c>
      <c r="V747" s="56" t="s">
        <v>3583</v>
      </c>
      <c r="W747" s="58">
        <v>34071</v>
      </c>
      <c r="X747" s="59" t="s">
        <v>3584</v>
      </c>
      <c r="Y747" s="56" t="s">
        <v>1157</v>
      </c>
      <c r="Z747" s="56" t="s">
        <v>1158</v>
      </c>
      <c r="AA747" s="56" t="s">
        <v>94</v>
      </c>
      <c r="AB747" s="56" t="s">
        <v>1021</v>
      </c>
      <c r="AC747" s="56" t="s">
        <v>139</v>
      </c>
      <c r="AD747"/>
      <c r="AE747" s="56" t="s">
        <v>1159</v>
      </c>
      <c r="AF747" s="56" t="s">
        <v>1020</v>
      </c>
      <c r="AG747" s="56" t="s">
        <v>115</v>
      </c>
      <c r="AH747" s="56" t="s">
        <v>1160</v>
      </c>
      <c r="AI747" s="56" t="s">
        <v>74</v>
      </c>
      <c r="AJ747" s="56" t="s">
        <v>79</v>
      </c>
      <c r="AK747" s="56" t="s">
        <v>109</v>
      </c>
      <c r="AL747" s="56" t="s">
        <v>110</v>
      </c>
      <c r="AM747"/>
      <c r="AN747" s="56" t="s">
        <v>75</v>
      </c>
      <c r="AO747" s="56" t="s">
        <v>3</v>
      </c>
      <c r="AP747" s="60">
        <v>1.4</v>
      </c>
      <c r="AQ747" s="60">
        <v>0</v>
      </c>
      <c r="AR747" s="58">
        <v>1</v>
      </c>
      <c r="AS747" s="58">
        <v>0</v>
      </c>
      <c r="AT747" s="60">
        <v>11418.38</v>
      </c>
      <c r="AU747" s="60">
        <v>16188.15</v>
      </c>
      <c r="AV747" s="60">
        <v>1.4</v>
      </c>
      <c r="AW747" s="60">
        <v>17922.060000000001</v>
      </c>
      <c r="AX747" s="60">
        <v>7882.55</v>
      </c>
      <c r="AY747" s="60">
        <v>25587.95</v>
      </c>
      <c r="AZ747" s="60">
        <v>75015.69</v>
      </c>
      <c r="BA747" s="60">
        <v>86434.07</v>
      </c>
      <c r="BB747" s="60">
        <v>16188.15</v>
      </c>
      <c r="BC747" s="60">
        <v>0</v>
      </c>
      <c r="BD747" s="60">
        <v>0</v>
      </c>
      <c r="BE747" s="60">
        <v>0</v>
      </c>
      <c r="BF747" s="60">
        <v>0</v>
      </c>
      <c r="BG747" s="60">
        <v>0</v>
      </c>
      <c r="BH747" s="60">
        <v>0</v>
      </c>
      <c r="BI747" s="60">
        <v>229030.47</v>
      </c>
      <c r="BJ747" s="61">
        <v>384</v>
      </c>
      <c r="BK747" s="2" t="s">
        <v>3534</v>
      </c>
      <c r="CA747" s="55"/>
      <c r="CB747" s="55"/>
      <c r="CC747" s="55"/>
      <c r="CD747" s="55"/>
    </row>
    <row r="748" spans="1:82" s="1" customFormat="1" ht="15" x14ac:dyDescent="0.25">
      <c r="A748" s="56" t="s">
        <v>127</v>
      </c>
      <c r="B748" s="56" t="s">
        <v>104</v>
      </c>
      <c r="C748" s="56" t="s">
        <v>128</v>
      </c>
      <c r="D748"/>
      <c r="E748"/>
      <c r="F748"/>
      <c r="G748" s="56" t="s">
        <v>129</v>
      </c>
      <c r="H748" s="56" t="s">
        <v>130</v>
      </c>
      <c r="I748" s="56" t="s">
        <v>1015</v>
      </c>
      <c r="J748"/>
      <c r="K748" s="56" t="s">
        <v>70</v>
      </c>
      <c r="L748" s="56" t="s">
        <v>131</v>
      </c>
      <c r="M748"/>
      <c r="N748"/>
      <c r="O748" s="56" t="s">
        <v>1016</v>
      </c>
      <c r="P748"/>
      <c r="Q748" s="56" t="s">
        <v>1018</v>
      </c>
      <c r="R748"/>
      <c r="S748"/>
      <c r="T748" s="56" t="s">
        <v>3582</v>
      </c>
      <c r="U748" s="56" t="s">
        <v>3573</v>
      </c>
      <c r="V748" s="56" t="s">
        <v>3585</v>
      </c>
      <c r="W748" s="58">
        <v>33939</v>
      </c>
      <c r="X748" s="59" t="s">
        <v>3586</v>
      </c>
      <c r="Y748" s="56" t="s">
        <v>1120</v>
      </c>
      <c r="Z748" s="56" t="s">
        <v>1121</v>
      </c>
      <c r="AA748" s="56" t="s">
        <v>105</v>
      </c>
      <c r="AB748" s="56" t="s">
        <v>106</v>
      </c>
      <c r="AC748" s="56" t="s">
        <v>107</v>
      </c>
      <c r="AD748"/>
      <c r="AE748" s="56" t="s">
        <v>1122</v>
      </c>
      <c r="AF748" s="56" t="s">
        <v>114</v>
      </c>
      <c r="AG748" s="56" t="s">
        <v>115</v>
      </c>
      <c r="AH748" s="56" t="s">
        <v>1024</v>
      </c>
      <c r="AI748" s="56" t="s">
        <v>74</v>
      </c>
      <c r="AJ748" s="56" t="s">
        <v>108</v>
      </c>
      <c r="AK748" s="56" t="s">
        <v>109</v>
      </c>
      <c r="AL748" s="56" t="s">
        <v>110</v>
      </c>
      <c r="AM748"/>
      <c r="AN748" s="56" t="s">
        <v>75</v>
      </c>
      <c r="AO748" s="56" t="s">
        <v>3</v>
      </c>
      <c r="AP748" s="60">
        <v>111.07</v>
      </c>
      <c r="AQ748" s="60">
        <v>0</v>
      </c>
      <c r="AR748" s="58">
        <v>1</v>
      </c>
      <c r="AS748" s="58">
        <v>0</v>
      </c>
      <c r="AT748" s="60">
        <v>11418.38</v>
      </c>
      <c r="AU748" s="60">
        <v>16188.15</v>
      </c>
      <c r="AV748" s="60">
        <v>111.07</v>
      </c>
      <c r="AW748" s="60">
        <v>17922.060000000001</v>
      </c>
      <c r="AX748" s="60">
        <v>7882.55</v>
      </c>
      <c r="AY748" s="60">
        <v>25587.95</v>
      </c>
      <c r="AZ748" s="60">
        <v>75015.69</v>
      </c>
      <c r="BA748" s="60">
        <v>86434.07</v>
      </c>
      <c r="BB748" s="60">
        <v>16188.15</v>
      </c>
      <c r="BC748" s="60">
        <v>0</v>
      </c>
      <c r="BD748" s="60">
        <v>0</v>
      </c>
      <c r="BE748" s="60">
        <v>0</v>
      </c>
      <c r="BF748" s="60">
        <v>0</v>
      </c>
      <c r="BG748" s="60">
        <v>0</v>
      </c>
      <c r="BH748" s="60">
        <v>0</v>
      </c>
      <c r="BI748" s="60">
        <v>229030.47</v>
      </c>
      <c r="BJ748" s="61">
        <v>384</v>
      </c>
      <c r="BK748" s="2" t="s">
        <v>3534</v>
      </c>
      <c r="CA748" s="55"/>
      <c r="CB748" s="55"/>
      <c r="CC748" s="55"/>
      <c r="CD748" s="55"/>
    </row>
    <row r="749" spans="1:82" s="1" customFormat="1" ht="15" x14ac:dyDescent="0.25">
      <c r="A749" s="56" t="s">
        <v>127</v>
      </c>
      <c r="B749" s="56" t="s">
        <v>104</v>
      </c>
      <c r="C749" s="56" t="s">
        <v>128</v>
      </c>
      <c r="D749"/>
      <c r="E749"/>
      <c r="F749"/>
      <c r="G749" s="56" t="s">
        <v>129</v>
      </c>
      <c r="H749" s="56" t="s">
        <v>130</v>
      </c>
      <c r="I749" s="56" t="s">
        <v>1015</v>
      </c>
      <c r="J749"/>
      <c r="K749" s="56" t="s">
        <v>70</v>
      </c>
      <c r="L749" s="56" t="s">
        <v>131</v>
      </c>
      <c r="M749"/>
      <c r="N749"/>
      <c r="O749" s="56" t="s">
        <v>1016</v>
      </c>
      <c r="P749"/>
      <c r="Q749" s="56" t="s">
        <v>1017</v>
      </c>
      <c r="R749"/>
      <c r="S749"/>
      <c r="T749" s="56" t="s">
        <v>3582</v>
      </c>
      <c r="U749" s="56" t="s">
        <v>3573</v>
      </c>
      <c r="V749" s="56" t="s">
        <v>3587</v>
      </c>
      <c r="W749" s="58">
        <v>34700</v>
      </c>
      <c r="X749" s="59" t="s">
        <v>3588</v>
      </c>
      <c r="Y749" s="56" t="s">
        <v>3589</v>
      </c>
      <c r="Z749" s="56" t="s">
        <v>3590</v>
      </c>
      <c r="AA749" s="56" t="s">
        <v>3591</v>
      </c>
      <c r="AB749" s="56" t="s">
        <v>3592</v>
      </c>
      <c r="AC749" s="56" t="s">
        <v>3593</v>
      </c>
      <c r="AD749"/>
      <c r="AE749" s="56" t="s">
        <v>3594</v>
      </c>
      <c r="AF749" s="56" t="s">
        <v>3595</v>
      </c>
      <c r="AG749" s="56" t="s">
        <v>1088</v>
      </c>
      <c r="AH749" s="56" t="s">
        <v>3596</v>
      </c>
      <c r="AI749" s="56" t="s">
        <v>81</v>
      </c>
      <c r="AJ749" s="56" t="s">
        <v>79</v>
      </c>
      <c r="AK749" s="56" t="s">
        <v>3597</v>
      </c>
      <c r="AL749" s="56" t="s">
        <v>3597</v>
      </c>
      <c r="AM749"/>
      <c r="AN749" s="56" t="s">
        <v>75</v>
      </c>
      <c r="AO749" s="56" t="s">
        <v>2</v>
      </c>
      <c r="AP749" s="60">
        <v>40.65</v>
      </c>
      <c r="AQ749" s="60">
        <v>0</v>
      </c>
      <c r="AR749" s="58">
        <v>1</v>
      </c>
      <c r="AS749" s="58">
        <v>0</v>
      </c>
      <c r="AT749" s="60">
        <v>11418.38</v>
      </c>
      <c r="AU749" s="60">
        <v>16188.15</v>
      </c>
      <c r="AV749" s="60">
        <v>29.23</v>
      </c>
      <c r="AW749" s="60">
        <v>17922.060000000001</v>
      </c>
      <c r="AX749" s="60">
        <v>7882.55</v>
      </c>
      <c r="AY749" s="60">
        <v>25587.95</v>
      </c>
      <c r="AZ749" s="60">
        <v>75015.69</v>
      </c>
      <c r="BA749" s="60">
        <v>86434.07</v>
      </c>
      <c r="BB749" s="60">
        <v>16188.15</v>
      </c>
      <c r="BC749" s="60">
        <v>0</v>
      </c>
      <c r="BD749" s="60">
        <v>0</v>
      </c>
      <c r="BE749" s="60">
        <v>0</v>
      </c>
      <c r="BF749" s="60">
        <v>0</v>
      </c>
      <c r="BG749" s="60">
        <v>0</v>
      </c>
      <c r="BH749" s="60">
        <v>0</v>
      </c>
      <c r="BI749" s="60">
        <v>229030.47</v>
      </c>
      <c r="BJ749" s="61">
        <v>384</v>
      </c>
      <c r="BK749" s="2" t="s">
        <v>3534</v>
      </c>
      <c r="CA749" s="55"/>
      <c r="CB749" s="55"/>
      <c r="CC749" s="55"/>
      <c r="CD749" s="55"/>
    </row>
    <row r="750" spans="1:82" s="1" customFormat="1" ht="15" x14ac:dyDescent="0.25">
      <c r="A750" s="56" t="s">
        <v>127</v>
      </c>
      <c r="B750" s="56" t="s">
        <v>104</v>
      </c>
      <c r="C750" s="56" t="s">
        <v>128</v>
      </c>
      <c r="D750"/>
      <c r="E750"/>
      <c r="F750"/>
      <c r="G750" s="56" t="s">
        <v>129</v>
      </c>
      <c r="H750" s="56" t="s">
        <v>130</v>
      </c>
      <c r="I750" s="56" t="s">
        <v>1015</v>
      </c>
      <c r="J750"/>
      <c r="K750" s="56" t="s">
        <v>70</v>
      </c>
      <c r="L750" s="56" t="s">
        <v>131</v>
      </c>
      <c r="M750"/>
      <c r="N750"/>
      <c r="O750" s="56" t="s">
        <v>1016</v>
      </c>
      <c r="P750"/>
      <c r="Q750" s="56" t="s">
        <v>1017</v>
      </c>
      <c r="R750"/>
      <c r="S750"/>
      <c r="T750" s="56" t="s">
        <v>3582</v>
      </c>
      <c r="U750" s="56" t="s">
        <v>3582</v>
      </c>
      <c r="V750" s="56" t="s">
        <v>3598</v>
      </c>
      <c r="W750" s="58">
        <v>32575</v>
      </c>
      <c r="X750" s="59" t="s">
        <v>3599</v>
      </c>
      <c r="Y750" s="56" t="s">
        <v>3063</v>
      </c>
      <c r="Z750" s="56" t="s">
        <v>3064</v>
      </c>
      <c r="AA750" s="56" t="s">
        <v>105</v>
      </c>
      <c r="AB750" s="56" t="s">
        <v>106</v>
      </c>
      <c r="AC750" s="56" t="s">
        <v>107</v>
      </c>
      <c r="AD750"/>
      <c r="AE750" s="56" t="s">
        <v>810</v>
      </c>
      <c r="AF750" s="56" t="s">
        <v>3065</v>
      </c>
      <c r="AG750"/>
      <c r="AH750" s="56" t="s">
        <v>812</v>
      </c>
      <c r="AI750" s="56" t="s">
        <v>117</v>
      </c>
      <c r="AJ750" s="56" t="s">
        <v>108</v>
      </c>
      <c r="AK750" s="56" t="s">
        <v>813</v>
      </c>
      <c r="AL750" s="56" t="s">
        <v>813</v>
      </c>
      <c r="AM750"/>
      <c r="AN750" s="56" t="s">
        <v>75</v>
      </c>
      <c r="AO750" s="56" t="s">
        <v>3</v>
      </c>
      <c r="AP750" s="60">
        <v>40.409999999999997</v>
      </c>
      <c r="AQ750" s="60">
        <v>0</v>
      </c>
      <c r="AR750" s="58">
        <v>1</v>
      </c>
      <c r="AS750" s="58">
        <v>0</v>
      </c>
      <c r="AT750" s="60">
        <v>11418.38</v>
      </c>
      <c r="AU750" s="60">
        <v>16188.15</v>
      </c>
      <c r="AV750" s="60">
        <v>40.409999999999997</v>
      </c>
      <c r="AW750" s="60">
        <v>17922.060000000001</v>
      </c>
      <c r="AX750" s="60">
        <v>7882.55</v>
      </c>
      <c r="AY750" s="60">
        <v>25587.95</v>
      </c>
      <c r="AZ750" s="60">
        <v>75015.69</v>
      </c>
      <c r="BA750" s="60">
        <v>86434.07</v>
      </c>
      <c r="BB750" s="60">
        <v>16188.15</v>
      </c>
      <c r="BC750" s="60">
        <v>0</v>
      </c>
      <c r="BD750" s="60">
        <v>0</v>
      </c>
      <c r="BE750" s="60">
        <v>0</v>
      </c>
      <c r="BF750" s="60">
        <v>0</v>
      </c>
      <c r="BG750" s="60">
        <v>0</v>
      </c>
      <c r="BH750" s="60">
        <v>0</v>
      </c>
      <c r="BI750" s="60">
        <v>229030.47</v>
      </c>
      <c r="BJ750" s="61">
        <v>384</v>
      </c>
      <c r="BK750" s="2" t="s">
        <v>3534</v>
      </c>
      <c r="CA750" s="55"/>
      <c r="CB750" s="55"/>
      <c r="CC750" s="55"/>
      <c r="CD750" s="55"/>
    </row>
    <row r="751" spans="1:82" s="1" customFormat="1" ht="15" x14ac:dyDescent="0.25">
      <c r="A751" s="56" t="s">
        <v>127</v>
      </c>
      <c r="B751" s="56" t="s">
        <v>104</v>
      </c>
      <c r="C751" s="56" t="s">
        <v>128</v>
      </c>
      <c r="D751"/>
      <c r="E751"/>
      <c r="F751"/>
      <c r="G751" s="56" t="s">
        <v>129</v>
      </c>
      <c r="H751" s="56" t="s">
        <v>130</v>
      </c>
      <c r="I751" s="56" t="s">
        <v>1015</v>
      </c>
      <c r="J751"/>
      <c r="K751" s="56" t="s">
        <v>70</v>
      </c>
      <c r="L751" s="56" t="s">
        <v>131</v>
      </c>
      <c r="M751"/>
      <c r="N751"/>
      <c r="O751" s="56" t="s">
        <v>1016</v>
      </c>
      <c r="P751"/>
      <c r="Q751" s="56" t="s">
        <v>1017</v>
      </c>
      <c r="R751"/>
      <c r="S751"/>
      <c r="T751" s="56" t="s">
        <v>3600</v>
      </c>
      <c r="U751" s="56" t="s">
        <v>3600</v>
      </c>
      <c r="V751" s="56" t="s">
        <v>3601</v>
      </c>
      <c r="W751" s="58">
        <v>18168</v>
      </c>
      <c r="X751" s="59" t="s">
        <v>3602</v>
      </c>
      <c r="Y751" s="56" t="s">
        <v>3063</v>
      </c>
      <c r="Z751" s="56" t="s">
        <v>3064</v>
      </c>
      <c r="AA751" s="56" t="s">
        <v>105</v>
      </c>
      <c r="AB751" s="56" t="s">
        <v>106</v>
      </c>
      <c r="AC751" s="56" t="s">
        <v>107</v>
      </c>
      <c r="AD751"/>
      <c r="AE751" s="56" t="s">
        <v>810</v>
      </c>
      <c r="AF751" s="56" t="s">
        <v>3065</v>
      </c>
      <c r="AG751"/>
      <c r="AH751" s="56" t="s">
        <v>812</v>
      </c>
      <c r="AI751" s="56" t="s">
        <v>117</v>
      </c>
      <c r="AJ751" s="56" t="s">
        <v>108</v>
      </c>
      <c r="AK751" s="56" t="s">
        <v>813</v>
      </c>
      <c r="AL751" s="56" t="s">
        <v>813</v>
      </c>
      <c r="AM751"/>
      <c r="AN751" s="56" t="s">
        <v>75</v>
      </c>
      <c r="AO751" s="56" t="s">
        <v>3</v>
      </c>
      <c r="AP751" s="60">
        <v>37.36</v>
      </c>
      <c r="AQ751" s="60">
        <v>0</v>
      </c>
      <c r="AR751" s="58">
        <v>1</v>
      </c>
      <c r="AS751" s="58">
        <v>0</v>
      </c>
      <c r="AT751" s="60">
        <v>11418.38</v>
      </c>
      <c r="AU751" s="60">
        <v>16188.15</v>
      </c>
      <c r="AV751" s="60">
        <v>37.36</v>
      </c>
      <c r="AW751" s="60">
        <v>17922.060000000001</v>
      </c>
      <c r="AX751" s="60">
        <v>7882.55</v>
      </c>
      <c r="AY751" s="60">
        <v>25587.95</v>
      </c>
      <c r="AZ751" s="60">
        <v>75015.69</v>
      </c>
      <c r="BA751" s="60">
        <v>86434.07</v>
      </c>
      <c r="BB751" s="60">
        <v>16188.15</v>
      </c>
      <c r="BC751" s="60">
        <v>0</v>
      </c>
      <c r="BD751" s="60">
        <v>0</v>
      </c>
      <c r="BE751" s="60">
        <v>0</v>
      </c>
      <c r="BF751" s="60">
        <v>0</v>
      </c>
      <c r="BG751" s="60">
        <v>0</v>
      </c>
      <c r="BH751" s="60">
        <v>0</v>
      </c>
      <c r="BI751" s="60">
        <v>229030.47</v>
      </c>
      <c r="BJ751" s="61">
        <v>384</v>
      </c>
      <c r="BK751" s="2" t="s">
        <v>3534</v>
      </c>
      <c r="CA751" s="55"/>
      <c r="CB751" s="55"/>
      <c r="CC751" s="55"/>
      <c r="CD751" s="55"/>
    </row>
    <row r="752" spans="1:82" s="1" customFormat="1" ht="15" x14ac:dyDescent="0.25">
      <c r="A752" s="56" t="s">
        <v>127</v>
      </c>
      <c r="B752" s="56" t="s">
        <v>104</v>
      </c>
      <c r="C752" s="56" t="s">
        <v>128</v>
      </c>
      <c r="D752"/>
      <c r="E752"/>
      <c r="F752"/>
      <c r="G752" s="56" t="s">
        <v>129</v>
      </c>
      <c r="H752" s="56" t="s">
        <v>130</v>
      </c>
      <c r="I752" s="56" t="s">
        <v>1015</v>
      </c>
      <c r="J752"/>
      <c r="K752" s="56" t="s">
        <v>70</v>
      </c>
      <c r="L752" s="56" t="s">
        <v>131</v>
      </c>
      <c r="M752"/>
      <c r="N752"/>
      <c r="O752" s="56" t="s">
        <v>1016</v>
      </c>
      <c r="P752"/>
      <c r="Q752" s="56" t="s">
        <v>1018</v>
      </c>
      <c r="R752"/>
      <c r="S752"/>
      <c r="T752" s="56" t="s">
        <v>3600</v>
      </c>
      <c r="U752" s="56" t="s">
        <v>3546</v>
      </c>
      <c r="V752" s="56" t="s">
        <v>2567</v>
      </c>
      <c r="W752" s="58">
        <v>15494</v>
      </c>
      <c r="X752" s="59" t="s">
        <v>3603</v>
      </c>
      <c r="Y752" s="56" t="s">
        <v>2569</v>
      </c>
      <c r="Z752" s="56" t="s">
        <v>2570</v>
      </c>
      <c r="AA752" s="56" t="s">
        <v>105</v>
      </c>
      <c r="AB752" s="56" t="s">
        <v>106</v>
      </c>
      <c r="AC752" s="56" t="s">
        <v>107</v>
      </c>
      <c r="AD752"/>
      <c r="AE752" s="56" t="s">
        <v>2571</v>
      </c>
      <c r="AF752" s="56" t="s">
        <v>114</v>
      </c>
      <c r="AG752" s="56" t="s">
        <v>115</v>
      </c>
      <c r="AH752" s="56" t="s">
        <v>2572</v>
      </c>
      <c r="AI752" s="56" t="s">
        <v>74</v>
      </c>
      <c r="AJ752" s="56" t="s">
        <v>108</v>
      </c>
      <c r="AK752" s="56" t="s">
        <v>2573</v>
      </c>
      <c r="AL752" s="56" t="s">
        <v>2573</v>
      </c>
      <c r="AM752"/>
      <c r="AN752" s="56" t="s">
        <v>75</v>
      </c>
      <c r="AO752" s="56" t="s">
        <v>3</v>
      </c>
      <c r="AP752" s="60">
        <v>322.62</v>
      </c>
      <c r="AQ752" s="60">
        <v>0</v>
      </c>
      <c r="AR752" s="58">
        <v>1</v>
      </c>
      <c r="AS752" s="58">
        <v>0</v>
      </c>
      <c r="AT752" s="60">
        <v>11418.38</v>
      </c>
      <c r="AU752" s="60">
        <v>16188.15</v>
      </c>
      <c r="AV752" s="60">
        <v>322.62</v>
      </c>
      <c r="AW752" s="60">
        <v>17922.060000000001</v>
      </c>
      <c r="AX752" s="60">
        <v>7882.55</v>
      </c>
      <c r="AY752" s="60">
        <v>25587.95</v>
      </c>
      <c r="AZ752" s="60">
        <v>75015.69</v>
      </c>
      <c r="BA752" s="60">
        <v>86434.07</v>
      </c>
      <c r="BB752" s="60">
        <v>16188.15</v>
      </c>
      <c r="BC752" s="60">
        <v>0</v>
      </c>
      <c r="BD752" s="60">
        <v>0</v>
      </c>
      <c r="BE752" s="60">
        <v>0</v>
      </c>
      <c r="BF752" s="60">
        <v>0</v>
      </c>
      <c r="BG752" s="60">
        <v>0</v>
      </c>
      <c r="BH752" s="60">
        <v>0</v>
      </c>
      <c r="BI752" s="60">
        <v>229030.47</v>
      </c>
      <c r="BJ752" s="61">
        <v>384</v>
      </c>
      <c r="BK752" s="2" t="s">
        <v>3534</v>
      </c>
      <c r="CA752" s="55"/>
      <c r="CB752" s="55"/>
      <c r="CC752" s="55"/>
      <c r="CD752" s="55"/>
    </row>
    <row r="753" spans="1:82" s="1" customFormat="1" ht="15" x14ac:dyDescent="0.25">
      <c r="A753" s="56" t="s">
        <v>127</v>
      </c>
      <c r="B753" s="56" t="s">
        <v>104</v>
      </c>
      <c r="C753" s="56" t="s">
        <v>128</v>
      </c>
      <c r="D753"/>
      <c r="E753"/>
      <c r="F753"/>
      <c r="G753" s="56" t="s">
        <v>129</v>
      </c>
      <c r="H753" s="56" t="s">
        <v>130</v>
      </c>
      <c r="I753" s="56" t="s">
        <v>1015</v>
      </c>
      <c r="J753"/>
      <c r="K753" s="56" t="s">
        <v>70</v>
      </c>
      <c r="L753" s="56" t="s">
        <v>131</v>
      </c>
      <c r="M753"/>
      <c r="N753"/>
      <c r="O753" s="56" t="s">
        <v>1016</v>
      </c>
      <c r="P753"/>
      <c r="Q753" s="56" t="s">
        <v>1018</v>
      </c>
      <c r="R753"/>
      <c r="S753"/>
      <c r="T753" s="56" t="s">
        <v>3604</v>
      </c>
      <c r="U753" s="56" t="s">
        <v>3556</v>
      </c>
      <c r="V753" s="56" t="s">
        <v>3605</v>
      </c>
      <c r="W753" s="58">
        <v>22025</v>
      </c>
      <c r="X753" s="59" t="s">
        <v>3606</v>
      </c>
      <c r="Y753" s="56" t="s">
        <v>1100</v>
      </c>
      <c r="Z753" s="56" t="s">
        <v>1101</v>
      </c>
      <c r="AA753" s="56" t="s">
        <v>76</v>
      </c>
      <c r="AB753" s="56" t="s">
        <v>102</v>
      </c>
      <c r="AC753" s="56" t="s">
        <v>103</v>
      </c>
      <c r="AD753"/>
      <c r="AE753" s="56" t="s">
        <v>1102</v>
      </c>
      <c r="AF753" s="56" t="s">
        <v>1103</v>
      </c>
      <c r="AG753" s="56" t="s">
        <v>73</v>
      </c>
      <c r="AH753" s="56" t="s">
        <v>1104</v>
      </c>
      <c r="AI753" s="56" t="s">
        <v>74</v>
      </c>
      <c r="AJ753" s="56" t="s">
        <v>79</v>
      </c>
      <c r="AK753" s="56" t="s">
        <v>1105</v>
      </c>
      <c r="AL753" s="56" t="s">
        <v>1105</v>
      </c>
      <c r="AM753"/>
      <c r="AN753" s="56" t="s">
        <v>75</v>
      </c>
      <c r="AO753" s="56" t="s">
        <v>3</v>
      </c>
      <c r="AP753" s="60">
        <v>266.64999999999998</v>
      </c>
      <c r="AQ753" s="60">
        <v>0</v>
      </c>
      <c r="AR753" s="58">
        <v>1</v>
      </c>
      <c r="AS753" s="58">
        <v>0</v>
      </c>
      <c r="AT753" s="60">
        <v>11418.38</v>
      </c>
      <c r="AU753" s="60">
        <v>16188.15</v>
      </c>
      <c r="AV753" s="60">
        <v>266.64999999999998</v>
      </c>
      <c r="AW753" s="60">
        <v>17922.060000000001</v>
      </c>
      <c r="AX753" s="60">
        <v>7882.55</v>
      </c>
      <c r="AY753" s="60">
        <v>25587.95</v>
      </c>
      <c r="AZ753" s="60">
        <v>75015.69</v>
      </c>
      <c r="BA753" s="60">
        <v>86434.07</v>
      </c>
      <c r="BB753" s="60">
        <v>16188.15</v>
      </c>
      <c r="BC753" s="60">
        <v>0</v>
      </c>
      <c r="BD753" s="60">
        <v>0</v>
      </c>
      <c r="BE753" s="60">
        <v>0</v>
      </c>
      <c r="BF753" s="60">
        <v>0</v>
      </c>
      <c r="BG753" s="60">
        <v>0</v>
      </c>
      <c r="BH753" s="60">
        <v>0</v>
      </c>
      <c r="BI753" s="60">
        <v>229030.47</v>
      </c>
      <c r="BJ753" s="61">
        <v>384</v>
      </c>
      <c r="BK753" s="2" t="s">
        <v>3534</v>
      </c>
      <c r="CA753" s="55"/>
      <c r="CB753" s="55"/>
      <c r="CC753" s="55"/>
      <c r="CD753" s="55"/>
    </row>
    <row r="754" spans="1:82" s="1" customFormat="1" ht="15" x14ac:dyDescent="0.25">
      <c r="A754" s="56" t="s">
        <v>127</v>
      </c>
      <c r="B754" s="56" t="s">
        <v>104</v>
      </c>
      <c r="C754" s="56" t="s">
        <v>128</v>
      </c>
      <c r="D754"/>
      <c r="E754"/>
      <c r="F754"/>
      <c r="G754" s="56" t="s">
        <v>129</v>
      </c>
      <c r="H754" s="56" t="s">
        <v>130</v>
      </c>
      <c r="I754" s="56" t="s">
        <v>1015</v>
      </c>
      <c r="J754"/>
      <c r="K754" s="56" t="s">
        <v>70</v>
      </c>
      <c r="L754" s="56" t="s">
        <v>131</v>
      </c>
      <c r="M754"/>
      <c r="N754"/>
      <c r="O754" s="56" t="s">
        <v>1016</v>
      </c>
      <c r="P754"/>
      <c r="Q754" s="56" t="s">
        <v>1017</v>
      </c>
      <c r="R754"/>
      <c r="S754"/>
      <c r="T754" s="56" t="s">
        <v>3607</v>
      </c>
      <c r="U754" s="56" t="s">
        <v>3604</v>
      </c>
      <c r="V754" s="56" t="s">
        <v>3608</v>
      </c>
      <c r="W754" s="58">
        <v>37776</v>
      </c>
      <c r="X754" s="59" t="s">
        <v>3609</v>
      </c>
      <c r="Y754" s="56" t="s">
        <v>3589</v>
      </c>
      <c r="Z754" s="56" t="s">
        <v>3590</v>
      </c>
      <c r="AA754" s="56" t="s">
        <v>3591</v>
      </c>
      <c r="AB754" s="56" t="s">
        <v>3592</v>
      </c>
      <c r="AC754" s="56" t="s">
        <v>3593</v>
      </c>
      <c r="AD754"/>
      <c r="AE754" s="56" t="s">
        <v>3594</v>
      </c>
      <c r="AF754" s="56" t="s">
        <v>3595</v>
      </c>
      <c r="AG754" s="56" t="s">
        <v>1088</v>
      </c>
      <c r="AH754" s="56" t="s">
        <v>3596</v>
      </c>
      <c r="AI754" s="56" t="s">
        <v>81</v>
      </c>
      <c r="AJ754" s="56" t="s">
        <v>79</v>
      </c>
      <c r="AK754" s="56" t="s">
        <v>3597</v>
      </c>
      <c r="AL754" s="56" t="s">
        <v>3597</v>
      </c>
      <c r="AM754"/>
      <c r="AN754" s="56" t="s">
        <v>75</v>
      </c>
      <c r="AO754" s="56" t="s">
        <v>2</v>
      </c>
      <c r="AP754" s="60">
        <v>-9.89</v>
      </c>
      <c r="AQ754" s="60">
        <v>-9.89</v>
      </c>
      <c r="AR754" s="58">
        <v>0</v>
      </c>
      <c r="AS754" s="58">
        <v>1</v>
      </c>
      <c r="AT754" s="60">
        <v>11418.38</v>
      </c>
      <c r="AU754" s="60">
        <v>16188.15</v>
      </c>
      <c r="AV754" s="60">
        <v>-7.31</v>
      </c>
      <c r="AW754" s="60">
        <v>17922.060000000001</v>
      </c>
      <c r="AX754" s="60">
        <v>7882.55</v>
      </c>
      <c r="AY754" s="60">
        <v>25587.95</v>
      </c>
      <c r="AZ754" s="60">
        <v>75015.69</v>
      </c>
      <c r="BA754" s="60">
        <v>86434.07</v>
      </c>
      <c r="BB754" s="60">
        <v>16188.15</v>
      </c>
      <c r="BC754" s="60">
        <v>0</v>
      </c>
      <c r="BD754" s="60">
        <v>0</v>
      </c>
      <c r="BE754" s="60">
        <v>0</v>
      </c>
      <c r="BF754" s="60">
        <v>0</v>
      </c>
      <c r="BG754" s="60">
        <v>0</v>
      </c>
      <c r="BH754" s="60">
        <v>0</v>
      </c>
      <c r="BI754" s="60">
        <v>229030.47</v>
      </c>
      <c r="BJ754" s="61">
        <v>384</v>
      </c>
      <c r="BK754" s="2" t="s">
        <v>3534</v>
      </c>
      <c r="CA754" s="55"/>
      <c r="CB754" s="55"/>
      <c r="CC754" s="55"/>
      <c r="CD754" s="55"/>
    </row>
    <row r="755" spans="1:82" s="1" customFormat="1" ht="15" x14ac:dyDescent="0.25">
      <c r="A755" s="56" t="s">
        <v>127</v>
      </c>
      <c r="B755" s="56" t="s">
        <v>104</v>
      </c>
      <c r="C755" s="56" t="s">
        <v>128</v>
      </c>
      <c r="D755"/>
      <c r="E755"/>
      <c r="F755"/>
      <c r="G755" s="56" t="s">
        <v>129</v>
      </c>
      <c r="H755" s="56" t="s">
        <v>130</v>
      </c>
      <c r="I755" s="56" t="s">
        <v>1015</v>
      </c>
      <c r="J755"/>
      <c r="K755" s="56" t="s">
        <v>70</v>
      </c>
      <c r="L755" s="56" t="s">
        <v>131</v>
      </c>
      <c r="M755"/>
      <c r="N755"/>
      <c r="O755" s="56" t="s">
        <v>1016</v>
      </c>
      <c r="P755"/>
      <c r="Q755" s="56" t="s">
        <v>1018</v>
      </c>
      <c r="R755"/>
      <c r="S755"/>
      <c r="T755" s="56" t="s">
        <v>3607</v>
      </c>
      <c r="U755" s="56" t="s">
        <v>3607</v>
      </c>
      <c r="V755" s="56" t="s">
        <v>3610</v>
      </c>
      <c r="W755" s="58">
        <v>31914</v>
      </c>
      <c r="X755" s="59" t="s">
        <v>3611</v>
      </c>
      <c r="Y755" s="56" t="s">
        <v>3612</v>
      </c>
      <c r="Z755" s="56" t="s">
        <v>3613</v>
      </c>
      <c r="AA755" s="56" t="s">
        <v>76</v>
      </c>
      <c r="AB755" s="56" t="s">
        <v>84</v>
      </c>
      <c r="AC755" s="56" t="s">
        <v>85</v>
      </c>
      <c r="AD755"/>
      <c r="AE755" s="56" t="s">
        <v>3614</v>
      </c>
      <c r="AF755" s="56" t="s">
        <v>72</v>
      </c>
      <c r="AG755" s="56" t="s">
        <v>73</v>
      </c>
      <c r="AH755" s="56" t="s">
        <v>3615</v>
      </c>
      <c r="AI755" s="56" t="s">
        <v>74</v>
      </c>
      <c r="AJ755" s="56" t="s">
        <v>79</v>
      </c>
      <c r="AK755" s="56" t="s">
        <v>3616</v>
      </c>
      <c r="AL755" s="56" t="s">
        <v>3616</v>
      </c>
      <c r="AM755"/>
      <c r="AN755" s="56" t="s">
        <v>75</v>
      </c>
      <c r="AO755" s="56" t="s">
        <v>3</v>
      </c>
      <c r="AP755" s="60">
        <v>1562.51</v>
      </c>
      <c r="AQ755" s="60">
        <v>0</v>
      </c>
      <c r="AR755" s="58">
        <v>1</v>
      </c>
      <c r="AS755" s="58">
        <v>0</v>
      </c>
      <c r="AT755" s="60">
        <v>11418.38</v>
      </c>
      <c r="AU755" s="60">
        <v>16188.15</v>
      </c>
      <c r="AV755" s="60">
        <v>1562.51</v>
      </c>
      <c r="AW755" s="60">
        <v>17922.060000000001</v>
      </c>
      <c r="AX755" s="60">
        <v>7882.55</v>
      </c>
      <c r="AY755" s="60">
        <v>25587.95</v>
      </c>
      <c r="AZ755" s="60">
        <v>75015.69</v>
      </c>
      <c r="BA755" s="60">
        <v>86434.07</v>
      </c>
      <c r="BB755" s="60">
        <v>16188.15</v>
      </c>
      <c r="BC755" s="60">
        <v>0</v>
      </c>
      <c r="BD755" s="60">
        <v>0</v>
      </c>
      <c r="BE755" s="60">
        <v>0</v>
      </c>
      <c r="BF755" s="60">
        <v>0</v>
      </c>
      <c r="BG755" s="60">
        <v>0</v>
      </c>
      <c r="BH755" s="60">
        <v>0</v>
      </c>
      <c r="BI755" s="60">
        <v>229030.47</v>
      </c>
      <c r="BJ755" s="61">
        <v>384</v>
      </c>
      <c r="BK755" s="2" t="s">
        <v>3534</v>
      </c>
      <c r="CA755" s="55"/>
      <c r="CB755" s="55"/>
      <c r="CC755" s="55"/>
      <c r="CD755" s="55"/>
    </row>
    <row r="756" spans="1:82" s="1" customFormat="1" ht="15" x14ac:dyDescent="0.25">
      <c r="A756" s="56" t="s">
        <v>127</v>
      </c>
      <c r="B756" s="56" t="s">
        <v>104</v>
      </c>
      <c r="C756" s="56" t="s">
        <v>128</v>
      </c>
      <c r="D756"/>
      <c r="E756"/>
      <c r="F756"/>
      <c r="G756" s="56" t="s">
        <v>129</v>
      </c>
      <c r="H756" s="56" t="s">
        <v>130</v>
      </c>
      <c r="I756" s="56" t="s">
        <v>1015</v>
      </c>
      <c r="J756"/>
      <c r="K756" s="56" t="s">
        <v>70</v>
      </c>
      <c r="L756" s="56" t="s">
        <v>131</v>
      </c>
      <c r="M756"/>
      <c r="N756"/>
      <c r="O756" s="56" t="s">
        <v>1016</v>
      </c>
      <c r="P756"/>
      <c r="Q756" s="56" t="s">
        <v>1018</v>
      </c>
      <c r="R756"/>
      <c r="S756"/>
      <c r="T756" s="56" t="s">
        <v>3617</v>
      </c>
      <c r="U756" s="56" t="s">
        <v>3607</v>
      </c>
      <c r="V756" s="56" t="s">
        <v>3618</v>
      </c>
      <c r="W756" s="58">
        <v>42448</v>
      </c>
      <c r="X756" s="59" t="s">
        <v>3619</v>
      </c>
      <c r="Y756" s="56" t="s">
        <v>972</v>
      </c>
      <c r="Z756" s="56" t="s">
        <v>973</v>
      </c>
      <c r="AA756" s="56" t="s">
        <v>76</v>
      </c>
      <c r="AB756" s="56" t="s">
        <v>102</v>
      </c>
      <c r="AC756" s="56" t="s">
        <v>103</v>
      </c>
      <c r="AD756"/>
      <c r="AE756" s="56" t="s">
        <v>171</v>
      </c>
      <c r="AF756" s="56" t="s">
        <v>96</v>
      </c>
      <c r="AG756" s="56" t="s">
        <v>73</v>
      </c>
      <c r="AH756" s="56" t="s">
        <v>172</v>
      </c>
      <c r="AI756" s="56" t="s">
        <v>74</v>
      </c>
      <c r="AJ756" s="56" t="s">
        <v>79</v>
      </c>
      <c r="AK756" s="56" t="s">
        <v>170</v>
      </c>
      <c r="AL756" s="56" t="s">
        <v>170</v>
      </c>
      <c r="AM756"/>
      <c r="AN756" s="56" t="s">
        <v>75</v>
      </c>
      <c r="AO756" s="56" t="s">
        <v>3</v>
      </c>
      <c r="AP756" s="60">
        <v>29.92</v>
      </c>
      <c r="AQ756" s="60">
        <v>0</v>
      </c>
      <c r="AR756" s="58">
        <v>1</v>
      </c>
      <c r="AS756" s="58">
        <v>0</v>
      </c>
      <c r="AT756" s="60">
        <v>11418.38</v>
      </c>
      <c r="AU756" s="60">
        <v>16188.15</v>
      </c>
      <c r="AV756" s="60">
        <v>29.92</v>
      </c>
      <c r="AW756" s="60">
        <v>17922.060000000001</v>
      </c>
      <c r="AX756" s="60">
        <v>7882.55</v>
      </c>
      <c r="AY756" s="60">
        <v>25587.95</v>
      </c>
      <c r="AZ756" s="60">
        <v>75015.69</v>
      </c>
      <c r="BA756" s="60">
        <v>86434.07</v>
      </c>
      <c r="BB756" s="60">
        <v>16188.15</v>
      </c>
      <c r="BC756" s="60">
        <v>0</v>
      </c>
      <c r="BD756" s="60">
        <v>0</v>
      </c>
      <c r="BE756" s="60">
        <v>0</v>
      </c>
      <c r="BF756" s="60">
        <v>0</v>
      </c>
      <c r="BG756" s="60">
        <v>0</v>
      </c>
      <c r="BH756" s="60">
        <v>0</v>
      </c>
      <c r="BI756" s="60">
        <v>229030.47</v>
      </c>
      <c r="BJ756" s="61">
        <v>384</v>
      </c>
      <c r="BK756" s="2" t="s">
        <v>3534</v>
      </c>
      <c r="CA756" s="55"/>
      <c r="CB756" s="55"/>
      <c r="CC756" s="55"/>
      <c r="CD756" s="55"/>
    </row>
    <row r="757" spans="1:82" s="1" customFormat="1" ht="15" x14ac:dyDescent="0.25">
      <c r="A757" s="56" t="s">
        <v>127</v>
      </c>
      <c r="B757" s="56" t="s">
        <v>104</v>
      </c>
      <c r="C757" s="56" t="s">
        <v>128</v>
      </c>
      <c r="D757"/>
      <c r="E757"/>
      <c r="F757"/>
      <c r="G757" s="56" t="s">
        <v>129</v>
      </c>
      <c r="H757" s="56" t="s">
        <v>130</v>
      </c>
      <c r="I757" s="56" t="s">
        <v>1015</v>
      </c>
      <c r="J757"/>
      <c r="K757" s="56" t="s">
        <v>70</v>
      </c>
      <c r="L757" s="56" t="s">
        <v>131</v>
      </c>
      <c r="M757"/>
      <c r="N757"/>
      <c r="O757" s="56" t="s">
        <v>1016</v>
      </c>
      <c r="P757"/>
      <c r="Q757" s="56" t="s">
        <v>1017</v>
      </c>
      <c r="R757"/>
      <c r="S757"/>
      <c r="T757" s="56" t="s">
        <v>3617</v>
      </c>
      <c r="U757" s="56" t="s">
        <v>3607</v>
      </c>
      <c r="V757" s="56" t="s">
        <v>3620</v>
      </c>
      <c r="W757" s="58">
        <v>40070</v>
      </c>
      <c r="X757" s="59" t="s">
        <v>3621</v>
      </c>
      <c r="Y757" s="56" t="s">
        <v>3622</v>
      </c>
      <c r="Z757" s="56" t="s">
        <v>3623</v>
      </c>
      <c r="AA757" s="56" t="s">
        <v>119</v>
      </c>
      <c r="AB757" s="56" t="s">
        <v>1380</v>
      </c>
      <c r="AC757" s="56" t="s">
        <v>187</v>
      </c>
      <c r="AD757"/>
      <c r="AE757" s="56" t="s">
        <v>3624</v>
      </c>
      <c r="AF757" s="56" t="s">
        <v>3625</v>
      </c>
      <c r="AG757" s="56" t="s">
        <v>135</v>
      </c>
      <c r="AH757" s="56" t="s">
        <v>3626</v>
      </c>
      <c r="AI757" s="56" t="s">
        <v>81</v>
      </c>
      <c r="AJ757" s="56" t="s">
        <v>79</v>
      </c>
      <c r="AK757" s="56" t="s">
        <v>109</v>
      </c>
      <c r="AL757" s="56" t="s">
        <v>110</v>
      </c>
      <c r="AM757"/>
      <c r="AN757" s="56" t="s">
        <v>75</v>
      </c>
      <c r="AO757" s="56" t="s">
        <v>2</v>
      </c>
      <c r="AP757" s="60">
        <v>68.989999999999995</v>
      </c>
      <c r="AQ757" s="60">
        <v>0</v>
      </c>
      <c r="AR757" s="58">
        <v>1</v>
      </c>
      <c r="AS757" s="58">
        <v>0</v>
      </c>
      <c r="AT757" s="60">
        <v>11418.38</v>
      </c>
      <c r="AU757" s="60">
        <v>16188.15</v>
      </c>
      <c r="AV757" s="60">
        <v>50.04</v>
      </c>
      <c r="AW757" s="60">
        <v>17922.060000000001</v>
      </c>
      <c r="AX757" s="60">
        <v>7882.55</v>
      </c>
      <c r="AY757" s="60">
        <v>25587.95</v>
      </c>
      <c r="AZ757" s="60">
        <v>75015.69</v>
      </c>
      <c r="BA757" s="60">
        <v>86434.07</v>
      </c>
      <c r="BB757" s="60">
        <v>16188.15</v>
      </c>
      <c r="BC757" s="60">
        <v>0</v>
      </c>
      <c r="BD757" s="60">
        <v>0</v>
      </c>
      <c r="BE757" s="60">
        <v>0</v>
      </c>
      <c r="BF757" s="60">
        <v>0</v>
      </c>
      <c r="BG757" s="60">
        <v>0</v>
      </c>
      <c r="BH757" s="60">
        <v>0</v>
      </c>
      <c r="BI757" s="60">
        <v>229030.47</v>
      </c>
      <c r="BJ757" s="61">
        <v>384</v>
      </c>
      <c r="BK757" s="2" t="s">
        <v>3534</v>
      </c>
      <c r="CA757" s="55"/>
      <c r="CB757" s="55"/>
      <c r="CC757" s="55"/>
      <c r="CD757" s="55"/>
    </row>
    <row r="758" spans="1:82" s="1" customFormat="1" ht="15" x14ac:dyDescent="0.25">
      <c r="A758" s="56" t="s">
        <v>127</v>
      </c>
      <c r="B758" s="56" t="s">
        <v>104</v>
      </c>
      <c r="C758" s="56" t="s">
        <v>128</v>
      </c>
      <c r="D758"/>
      <c r="E758"/>
      <c r="F758"/>
      <c r="G758" s="56" t="s">
        <v>129</v>
      </c>
      <c r="H758" s="56" t="s">
        <v>130</v>
      </c>
      <c r="I758" s="56" t="s">
        <v>1015</v>
      </c>
      <c r="J758"/>
      <c r="K758" s="56" t="s">
        <v>70</v>
      </c>
      <c r="L758" s="56" t="s">
        <v>131</v>
      </c>
      <c r="M758"/>
      <c r="N758"/>
      <c r="O758" s="56" t="s">
        <v>1016</v>
      </c>
      <c r="P758"/>
      <c r="Q758" s="56" t="s">
        <v>1018</v>
      </c>
      <c r="R758"/>
      <c r="S758"/>
      <c r="T758" s="56" t="s">
        <v>3627</v>
      </c>
      <c r="U758" s="56" t="s">
        <v>3627</v>
      </c>
      <c r="V758" s="56" t="s">
        <v>3628</v>
      </c>
      <c r="W758" s="58">
        <v>47007</v>
      </c>
      <c r="X758" s="59" t="s">
        <v>3629</v>
      </c>
      <c r="Y758" s="56" t="s">
        <v>1028</v>
      </c>
      <c r="Z758" s="56" t="s">
        <v>1029</v>
      </c>
      <c r="AA758" s="56" t="s">
        <v>94</v>
      </c>
      <c r="AB758" s="56" t="s">
        <v>1030</v>
      </c>
      <c r="AC758" s="56" t="s">
        <v>95</v>
      </c>
      <c r="AD758"/>
      <c r="AE758" s="56" t="s">
        <v>1031</v>
      </c>
      <c r="AF758" s="56" t="s">
        <v>1032</v>
      </c>
      <c r="AG758" s="56" t="s">
        <v>115</v>
      </c>
      <c r="AH758" s="56" t="s">
        <v>1033</v>
      </c>
      <c r="AI758" s="56" t="s">
        <v>74</v>
      </c>
      <c r="AJ758" s="56" t="s">
        <v>97</v>
      </c>
      <c r="AK758" s="56" t="s">
        <v>109</v>
      </c>
      <c r="AL758" s="56" t="s">
        <v>110</v>
      </c>
      <c r="AM758"/>
      <c r="AN758" s="56" t="s">
        <v>75</v>
      </c>
      <c r="AO758" s="56" t="s">
        <v>3</v>
      </c>
      <c r="AP758" s="60">
        <v>45.99</v>
      </c>
      <c r="AQ758" s="60">
        <v>0</v>
      </c>
      <c r="AR758" s="58">
        <v>1</v>
      </c>
      <c r="AS758" s="58">
        <v>0</v>
      </c>
      <c r="AT758" s="60">
        <v>11418.38</v>
      </c>
      <c r="AU758" s="60">
        <v>16188.15</v>
      </c>
      <c r="AV758" s="60">
        <v>45.99</v>
      </c>
      <c r="AW758" s="60">
        <v>17922.060000000001</v>
      </c>
      <c r="AX758" s="60">
        <v>7882.55</v>
      </c>
      <c r="AY758" s="60">
        <v>25587.95</v>
      </c>
      <c r="AZ758" s="60">
        <v>75015.69</v>
      </c>
      <c r="BA758" s="60">
        <v>86434.07</v>
      </c>
      <c r="BB758" s="60">
        <v>16188.15</v>
      </c>
      <c r="BC758" s="60">
        <v>0</v>
      </c>
      <c r="BD758" s="60">
        <v>0</v>
      </c>
      <c r="BE758" s="60">
        <v>0</v>
      </c>
      <c r="BF758" s="60">
        <v>0</v>
      </c>
      <c r="BG758" s="60">
        <v>0</v>
      </c>
      <c r="BH758" s="60">
        <v>0</v>
      </c>
      <c r="BI758" s="60">
        <v>229030.47</v>
      </c>
      <c r="BJ758" s="61">
        <v>384</v>
      </c>
      <c r="BK758" s="2" t="s">
        <v>3534</v>
      </c>
      <c r="CA758" s="55"/>
      <c r="CB758" s="55"/>
      <c r="CC758" s="55"/>
      <c r="CD758" s="55"/>
    </row>
    <row r="759" spans="1:82" s="1" customFormat="1" ht="15" x14ac:dyDescent="0.25">
      <c r="A759" s="56" t="s">
        <v>127</v>
      </c>
      <c r="B759" s="56" t="s">
        <v>104</v>
      </c>
      <c r="C759" s="56" t="s">
        <v>128</v>
      </c>
      <c r="D759"/>
      <c r="E759"/>
      <c r="F759"/>
      <c r="G759" s="56" t="s">
        <v>129</v>
      </c>
      <c r="H759" s="56" t="s">
        <v>130</v>
      </c>
      <c r="I759" s="56" t="s">
        <v>1015</v>
      </c>
      <c r="J759"/>
      <c r="K759" s="56" t="s">
        <v>70</v>
      </c>
      <c r="L759" s="56" t="s">
        <v>131</v>
      </c>
      <c r="M759"/>
      <c r="N759"/>
      <c r="O759" s="56" t="s">
        <v>1016</v>
      </c>
      <c r="P759"/>
      <c r="Q759" s="56" t="s">
        <v>1018</v>
      </c>
      <c r="R759"/>
      <c r="S759"/>
      <c r="T759" s="56" t="s">
        <v>3627</v>
      </c>
      <c r="U759" s="56" t="s">
        <v>3627</v>
      </c>
      <c r="V759" s="56" t="s">
        <v>3630</v>
      </c>
      <c r="W759" s="58">
        <v>39528</v>
      </c>
      <c r="X759" s="59" t="s">
        <v>3631</v>
      </c>
      <c r="Y759" s="56" t="s">
        <v>1025</v>
      </c>
      <c r="Z759" s="56" t="s">
        <v>1026</v>
      </c>
      <c r="AA759" s="56" t="s">
        <v>98</v>
      </c>
      <c r="AB759" s="56" t="s">
        <v>99</v>
      </c>
      <c r="AC759" s="56" t="s">
        <v>100</v>
      </c>
      <c r="AD759"/>
      <c r="AE759" s="56" t="s">
        <v>1027</v>
      </c>
      <c r="AF759" s="56" t="s">
        <v>762</v>
      </c>
      <c r="AG759" s="56" t="s">
        <v>763</v>
      </c>
      <c r="AH759" s="56" t="s">
        <v>764</v>
      </c>
      <c r="AI759" s="56" t="s">
        <v>74</v>
      </c>
      <c r="AJ759" s="56" t="s">
        <v>98</v>
      </c>
      <c r="AK759" s="56" t="s">
        <v>765</v>
      </c>
      <c r="AL759" s="56" t="s">
        <v>765</v>
      </c>
      <c r="AM759"/>
      <c r="AN759" s="56" t="s">
        <v>75</v>
      </c>
      <c r="AO759" s="56" t="s">
        <v>3</v>
      </c>
      <c r="AP759" s="60">
        <v>680.44</v>
      </c>
      <c r="AQ759" s="60">
        <v>0</v>
      </c>
      <c r="AR759" s="58">
        <v>1</v>
      </c>
      <c r="AS759" s="58">
        <v>0</v>
      </c>
      <c r="AT759" s="60">
        <v>11418.38</v>
      </c>
      <c r="AU759" s="60">
        <v>16188.15</v>
      </c>
      <c r="AV759" s="60">
        <v>680.44</v>
      </c>
      <c r="AW759" s="60">
        <v>17922.060000000001</v>
      </c>
      <c r="AX759" s="60">
        <v>7882.55</v>
      </c>
      <c r="AY759" s="60">
        <v>25587.95</v>
      </c>
      <c r="AZ759" s="60">
        <v>75015.69</v>
      </c>
      <c r="BA759" s="60">
        <v>86434.07</v>
      </c>
      <c r="BB759" s="60">
        <v>16188.15</v>
      </c>
      <c r="BC759" s="60">
        <v>0</v>
      </c>
      <c r="BD759" s="60">
        <v>0</v>
      </c>
      <c r="BE759" s="60">
        <v>0</v>
      </c>
      <c r="BF759" s="60">
        <v>0</v>
      </c>
      <c r="BG759" s="60">
        <v>0</v>
      </c>
      <c r="BH759" s="60">
        <v>0</v>
      </c>
      <c r="BI759" s="60">
        <v>229030.47</v>
      </c>
      <c r="BJ759" s="61">
        <v>384</v>
      </c>
      <c r="BK759" s="2" t="s">
        <v>3534</v>
      </c>
      <c r="CA759" s="55"/>
      <c r="CB759" s="55"/>
      <c r="CC759" s="55"/>
      <c r="CD759" s="55"/>
    </row>
    <row r="760" spans="1:82" s="1" customFormat="1" ht="15" x14ac:dyDescent="0.25">
      <c r="A760" s="56" t="s">
        <v>127</v>
      </c>
      <c r="B760" s="56" t="s">
        <v>104</v>
      </c>
      <c r="C760" s="56" t="s">
        <v>128</v>
      </c>
      <c r="D760"/>
      <c r="E760"/>
      <c r="F760"/>
      <c r="G760" s="56" t="s">
        <v>129</v>
      </c>
      <c r="H760" s="56" t="s">
        <v>130</v>
      </c>
      <c r="I760" s="56" t="s">
        <v>1015</v>
      </c>
      <c r="J760"/>
      <c r="K760" s="56" t="s">
        <v>70</v>
      </c>
      <c r="L760" s="56" t="s">
        <v>131</v>
      </c>
      <c r="M760"/>
      <c r="N760"/>
      <c r="O760" s="56" t="s">
        <v>1016</v>
      </c>
      <c r="P760"/>
      <c r="Q760" s="56" t="s">
        <v>1018</v>
      </c>
      <c r="R760"/>
      <c r="S760"/>
      <c r="T760" s="56" t="s">
        <v>3627</v>
      </c>
      <c r="U760" s="56" t="s">
        <v>3617</v>
      </c>
      <c r="V760" s="56" t="s">
        <v>162</v>
      </c>
      <c r="W760" s="58">
        <v>43236</v>
      </c>
      <c r="X760" s="59" t="s">
        <v>3632</v>
      </c>
      <c r="Y760" s="56" t="s">
        <v>163</v>
      </c>
      <c r="Z760" s="56" t="s">
        <v>164</v>
      </c>
      <c r="AA760" s="56" t="s">
        <v>119</v>
      </c>
      <c r="AB760" s="56" t="s">
        <v>165</v>
      </c>
      <c r="AC760" s="56" t="s">
        <v>166</v>
      </c>
      <c r="AD760"/>
      <c r="AE760" s="56" t="s">
        <v>167</v>
      </c>
      <c r="AF760" s="56" t="s">
        <v>114</v>
      </c>
      <c r="AG760" s="56" t="s">
        <v>115</v>
      </c>
      <c r="AH760" s="56" t="s">
        <v>168</v>
      </c>
      <c r="AI760" s="56" t="s">
        <v>74</v>
      </c>
      <c r="AJ760" s="56" t="s">
        <v>79</v>
      </c>
      <c r="AK760" s="56" t="s">
        <v>169</v>
      </c>
      <c r="AL760" s="56" t="s">
        <v>169</v>
      </c>
      <c r="AM760"/>
      <c r="AN760" s="56" t="s">
        <v>75</v>
      </c>
      <c r="AO760" s="56" t="s">
        <v>3</v>
      </c>
      <c r="AP760" s="60">
        <v>142.54</v>
      </c>
      <c r="AQ760" s="60">
        <v>0</v>
      </c>
      <c r="AR760" s="58">
        <v>1</v>
      </c>
      <c r="AS760" s="58">
        <v>0</v>
      </c>
      <c r="AT760" s="60">
        <v>11418.38</v>
      </c>
      <c r="AU760" s="60">
        <v>16188.15</v>
      </c>
      <c r="AV760" s="60">
        <v>142.54</v>
      </c>
      <c r="AW760" s="60">
        <v>17922.060000000001</v>
      </c>
      <c r="AX760" s="60">
        <v>7882.55</v>
      </c>
      <c r="AY760" s="60">
        <v>25587.95</v>
      </c>
      <c r="AZ760" s="60">
        <v>75015.69</v>
      </c>
      <c r="BA760" s="60">
        <v>86434.07</v>
      </c>
      <c r="BB760" s="60">
        <v>16188.15</v>
      </c>
      <c r="BC760" s="60">
        <v>0</v>
      </c>
      <c r="BD760" s="60">
        <v>0</v>
      </c>
      <c r="BE760" s="60">
        <v>0</v>
      </c>
      <c r="BF760" s="60">
        <v>0</v>
      </c>
      <c r="BG760" s="60">
        <v>0</v>
      </c>
      <c r="BH760" s="60">
        <v>0</v>
      </c>
      <c r="BI760" s="60">
        <v>229030.47</v>
      </c>
      <c r="BJ760" s="61">
        <v>384</v>
      </c>
      <c r="BK760" s="2" t="s">
        <v>3534</v>
      </c>
      <c r="CA760" s="55"/>
      <c r="CB760" s="55"/>
      <c r="CC760" s="55"/>
      <c r="CD760" s="55"/>
    </row>
    <row r="761" spans="1:82" s="1" customFormat="1" ht="15" x14ac:dyDescent="0.25">
      <c r="A761" s="56" t="s">
        <v>127</v>
      </c>
      <c r="B761" s="56" t="s">
        <v>104</v>
      </c>
      <c r="C761" s="56" t="s">
        <v>128</v>
      </c>
      <c r="D761"/>
      <c r="E761"/>
      <c r="F761"/>
      <c r="G761" s="56" t="s">
        <v>129</v>
      </c>
      <c r="H761" s="56" t="s">
        <v>130</v>
      </c>
      <c r="I761" s="56" t="s">
        <v>1015</v>
      </c>
      <c r="J761"/>
      <c r="K761" s="56" t="s">
        <v>70</v>
      </c>
      <c r="L761" s="56" t="s">
        <v>131</v>
      </c>
      <c r="M761"/>
      <c r="N761"/>
      <c r="O761" s="56" t="s">
        <v>1016</v>
      </c>
      <c r="P761"/>
      <c r="Q761" s="56" t="s">
        <v>1018</v>
      </c>
      <c r="R761"/>
      <c r="S761"/>
      <c r="T761" s="56" t="s">
        <v>3633</v>
      </c>
      <c r="U761" s="56" t="s">
        <v>3627</v>
      </c>
      <c r="V761" s="56" t="s">
        <v>3634</v>
      </c>
      <c r="W761" s="58">
        <v>46261</v>
      </c>
      <c r="X761" s="59" t="s">
        <v>3635</v>
      </c>
      <c r="Y761" s="56" t="s">
        <v>837</v>
      </c>
      <c r="Z761" s="56" t="s">
        <v>838</v>
      </c>
      <c r="AA761" s="56" t="s">
        <v>76</v>
      </c>
      <c r="AB761" s="56" t="s">
        <v>77</v>
      </c>
      <c r="AC761" s="56" t="s">
        <v>78</v>
      </c>
      <c r="AD761"/>
      <c r="AE761" s="56" t="s">
        <v>171</v>
      </c>
      <c r="AF761" s="56" t="s">
        <v>96</v>
      </c>
      <c r="AG761" s="56" t="s">
        <v>73</v>
      </c>
      <c r="AH761" s="56" t="s">
        <v>172</v>
      </c>
      <c r="AI761" s="56" t="s">
        <v>74</v>
      </c>
      <c r="AJ761" s="56" t="s">
        <v>79</v>
      </c>
      <c r="AK761" s="56" t="s">
        <v>170</v>
      </c>
      <c r="AL761" s="56" t="s">
        <v>170</v>
      </c>
      <c r="AM761"/>
      <c r="AN761" s="56" t="s">
        <v>75</v>
      </c>
      <c r="AO761" s="56" t="s">
        <v>3</v>
      </c>
      <c r="AP761" s="60">
        <v>133.55000000000001</v>
      </c>
      <c r="AQ761" s="60">
        <v>0</v>
      </c>
      <c r="AR761" s="58">
        <v>1</v>
      </c>
      <c r="AS761" s="58">
        <v>0</v>
      </c>
      <c r="AT761" s="60">
        <v>11418.38</v>
      </c>
      <c r="AU761" s="60">
        <v>16188.15</v>
      </c>
      <c r="AV761" s="60">
        <v>133.55000000000001</v>
      </c>
      <c r="AW761" s="60">
        <v>17922.060000000001</v>
      </c>
      <c r="AX761" s="60">
        <v>7882.55</v>
      </c>
      <c r="AY761" s="60">
        <v>25587.95</v>
      </c>
      <c r="AZ761" s="60">
        <v>75015.69</v>
      </c>
      <c r="BA761" s="60">
        <v>86434.07</v>
      </c>
      <c r="BB761" s="60">
        <v>16188.15</v>
      </c>
      <c r="BC761" s="60">
        <v>0</v>
      </c>
      <c r="BD761" s="60">
        <v>0</v>
      </c>
      <c r="BE761" s="60">
        <v>0</v>
      </c>
      <c r="BF761" s="60">
        <v>0</v>
      </c>
      <c r="BG761" s="60">
        <v>0</v>
      </c>
      <c r="BH761" s="60">
        <v>0</v>
      </c>
      <c r="BI761" s="60">
        <v>229030.47</v>
      </c>
      <c r="BJ761" s="61">
        <v>384</v>
      </c>
      <c r="BK761" s="2" t="s">
        <v>3534</v>
      </c>
      <c r="CA761" s="55"/>
      <c r="CB761" s="55"/>
      <c r="CC761" s="55"/>
      <c r="CD761" s="55"/>
    </row>
    <row r="762" spans="1:82" s="1" customFormat="1" ht="15" x14ac:dyDescent="0.25">
      <c r="A762" s="56" t="s">
        <v>127</v>
      </c>
      <c r="B762" s="56" t="s">
        <v>104</v>
      </c>
      <c r="C762" s="56" t="s">
        <v>128</v>
      </c>
      <c r="D762"/>
      <c r="E762"/>
      <c r="F762"/>
      <c r="G762" s="56" t="s">
        <v>129</v>
      </c>
      <c r="H762" s="56" t="s">
        <v>130</v>
      </c>
      <c r="I762" s="56" t="s">
        <v>1015</v>
      </c>
      <c r="J762"/>
      <c r="K762" s="56" t="s">
        <v>70</v>
      </c>
      <c r="L762" s="56" t="s">
        <v>131</v>
      </c>
      <c r="M762"/>
      <c r="N762"/>
      <c r="O762" s="56" t="s">
        <v>1016</v>
      </c>
      <c r="P762"/>
      <c r="Q762" s="56" t="s">
        <v>1018</v>
      </c>
      <c r="R762"/>
      <c r="S762"/>
      <c r="T762" s="56" t="s">
        <v>3633</v>
      </c>
      <c r="U762" s="56" t="s">
        <v>3627</v>
      </c>
      <c r="V762" s="56" t="s">
        <v>3636</v>
      </c>
      <c r="W762" s="58">
        <v>41346</v>
      </c>
      <c r="X762" s="59" t="s">
        <v>3637</v>
      </c>
      <c r="Y762" s="56" t="s">
        <v>837</v>
      </c>
      <c r="Z762" s="56" t="s">
        <v>838</v>
      </c>
      <c r="AA762" s="56" t="s">
        <v>76</v>
      </c>
      <c r="AB762" s="56" t="s">
        <v>77</v>
      </c>
      <c r="AC762" s="56" t="s">
        <v>78</v>
      </c>
      <c r="AD762"/>
      <c r="AE762" s="56" t="s">
        <v>171</v>
      </c>
      <c r="AF762" s="56" t="s">
        <v>96</v>
      </c>
      <c r="AG762" s="56" t="s">
        <v>73</v>
      </c>
      <c r="AH762" s="56" t="s">
        <v>172</v>
      </c>
      <c r="AI762" s="56" t="s">
        <v>74</v>
      </c>
      <c r="AJ762" s="56" t="s">
        <v>79</v>
      </c>
      <c r="AK762" s="56" t="s">
        <v>170</v>
      </c>
      <c r="AL762" s="56" t="s">
        <v>170</v>
      </c>
      <c r="AM762"/>
      <c r="AN762" s="56" t="s">
        <v>75</v>
      </c>
      <c r="AO762" s="56" t="s">
        <v>3</v>
      </c>
      <c r="AP762" s="60">
        <v>130</v>
      </c>
      <c r="AQ762" s="60">
        <v>0</v>
      </c>
      <c r="AR762" s="58">
        <v>1</v>
      </c>
      <c r="AS762" s="58">
        <v>0</v>
      </c>
      <c r="AT762" s="60">
        <v>11418.38</v>
      </c>
      <c r="AU762" s="60">
        <v>16188.15</v>
      </c>
      <c r="AV762" s="60">
        <v>130</v>
      </c>
      <c r="AW762" s="60">
        <v>17922.060000000001</v>
      </c>
      <c r="AX762" s="60">
        <v>7882.55</v>
      </c>
      <c r="AY762" s="60">
        <v>25587.95</v>
      </c>
      <c r="AZ762" s="60">
        <v>75015.69</v>
      </c>
      <c r="BA762" s="60">
        <v>86434.07</v>
      </c>
      <c r="BB762" s="60">
        <v>16188.15</v>
      </c>
      <c r="BC762" s="60">
        <v>0</v>
      </c>
      <c r="BD762" s="60">
        <v>0</v>
      </c>
      <c r="BE762" s="60">
        <v>0</v>
      </c>
      <c r="BF762" s="60">
        <v>0</v>
      </c>
      <c r="BG762" s="60">
        <v>0</v>
      </c>
      <c r="BH762" s="60">
        <v>0</v>
      </c>
      <c r="BI762" s="60">
        <v>229030.47</v>
      </c>
      <c r="BJ762" s="61">
        <v>384</v>
      </c>
      <c r="BK762" s="2" t="s">
        <v>3534</v>
      </c>
      <c r="CA762" s="55"/>
      <c r="CB762" s="55"/>
      <c r="CC762" s="55"/>
      <c r="CD762" s="55"/>
    </row>
    <row r="763" spans="1:82" s="1" customFormat="1" ht="15" x14ac:dyDescent="0.25">
      <c r="A763" s="56" t="s">
        <v>127</v>
      </c>
      <c r="B763" s="56" t="s">
        <v>104</v>
      </c>
      <c r="C763" s="56" t="s">
        <v>128</v>
      </c>
      <c r="D763"/>
      <c r="E763"/>
      <c r="F763"/>
      <c r="G763" s="56" t="s">
        <v>129</v>
      </c>
      <c r="H763" s="56" t="s">
        <v>130</v>
      </c>
      <c r="I763" s="56" t="s">
        <v>1015</v>
      </c>
      <c r="J763"/>
      <c r="K763" s="56" t="s">
        <v>70</v>
      </c>
      <c r="L763" s="56" t="s">
        <v>131</v>
      </c>
      <c r="M763"/>
      <c r="N763"/>
      <c r="O763" s="56" t="s">
        <v>1016</v>
      </c>
      <c r="P763"/>
      <c r="Q763" s="56" t="s">
        <v>1018</v>
      </c>
      <c r="R763"/>
      <c r="S763"/>
      <c r="T763" s="56" t="s">
        <v>3633</v>
      </c>
      <c r="U763" s="56" t="s">
        <v>3627</v>
      </c>
      <c r="V763" s="56" t="s">
        <v>3638</v>
      </c>
      <c r="W763" s="58">
        <v>43761</v>
      </c>
      <c r="X763" s="59" t="s">
        <v>3639</v>
      </c>
      <c r="Y763" s="56" t="s">
        <v>972</v>
      </c>
      <c r="Z763" s="56" t="s">
        <v>973</v>
      </c>
      <c r="AA763" s="56" t="s">
        <v>76</v>
      </c>
      <c r="AB763" s="56" t="s">
        <v>102</v>
      </c>
      <c r="AC763" s="56" t="s">
        <v>103</v>
      </c>
      <c r="AD763"/>
      <c r="AE763" s="56" t="s">
        <v>171</v>
      </c>
      <c r="AF763" s="56" t="s">
        <v>96</v>
      </c>
      <c r="AG763" s="56" t="s">
        <v>73</v>
      </c>
      <c r="AH763" s="56" t="s">
        <v>172</v>
      </c>
      <c r="AI763" s="56" t="s">
        <v>74</v>
      </c>
      <c r="AJ763" s="56" t="s">
        <v>79</v>
      </c>
      <c r="AK763" s="56" t="s">
        <v>170</v>
      </c>
      <c r="AL763" s="56" t="s">
        <v>170</v>
      </c>
      <c r="AM763"/>
      <c r="AN763" s="56" t="s">
        <v>75</v>
      </c>
      <c r="AO763" s="56" t="s">
        <v>3</v>
      </c>
      <c r="AP763" s="60">
        <v>36.200000000000003</v>
      </c>
      <c r="AQ763" s="60">
        <v>0</v>
      </c>
      <c r="AR763" s="58">
        <v>1</v>
      </c>
      <c r="AS763" s="58">
        <v>0</v>
      </c>
      <c r="AT763" s="60">
        <v>11418.38</v>
      </c>
      <c r="AU763" s="60">
        <v>16188.15</v>
      </c>
      <c r="AV763" s="60">
        <v>36.200000000000003</v>
      </c>
      <c r="AW763" s="60">
        <v>17922.060000000001</v>
      </c>
      <c r="AX763" s="60">
        <v>7882.55</v>
      </c>
      <c r="AY763" s="60">
        <v>25587.95</v>
      </c>
      <c r="AZ763" s="60">
        <v>75015.69</v>
      </c>
      <c r="BA763" s="60">
        <v>86434.07</v>
      </c>
      <c r="BB763" s="60">
        <v>16188.15</v>
      </c>
      <c r="BC763" s="60">
        <v>0</v>
      </c>
      <c r="BD763" s="60">
        <v>0</v>
      </c>
      <c r="BE763" s="60">
        <v>0</v>
      </c>
      <c r="BF763" s="60">
        <v>0</v>
      </c>
      <c r="BG763" s="60">
        <v>0</v>
      </c>
      <c r="BH763" s="60">
        <v>0</v>
      </c>
      <c r="BI763" s="60">
        <v>229030.47</v>
      </c>
      <c r="BJ763" s="61">
        <v>384</v>
      </c>
      <c r="BK763" s="2" t="s">
        <v>3534</v>
      </c>
      <c r="CA763" s="55"/>
      <c r="CB763" s="55"/>
      <c r="CC763" s="55"/>
      <c r="CD763" s="55"/>
    </row>
    <row r="764" spans="1:82" s="1" customFormat="1" ht="15" x14ac:dyDescent="0.25">
      <c r="A764" s="56" t="s">
        <v>127</v>
      </c>
      <c r="B764" s="56" t="s">
        <v>104</v>
      </c>
      <c r="C764" s="56" t="s">
        <v>128</v>
      </c>
      <c r="D764"/>
      <c r="E764"/>
      <c r="F764"/>
      <c r="G764" s="56" t="s">
        <v>129</v>
      </c>
      <c r="H764" s="56" t="s">
        <v>130</v>
      </c>
      <c r="I764" s="56" t="s">
        <v>1015</v>
      </c>
      <c r="J764"/>
      <c r="K764" s="56" t="s">
        <v>70</v>
      </c>
      <c r="L764" s="56" t="s">
        <v>131</v>
      </c>
      <c r="M764"/>
      <c r="N764"/>
      <c r="O764" s="56" t="s">
        <v>1016</v>
      </c>
      <c r="P764"/>
      <c r="Q764" s="56" t="s">
        <v>1018</v>
      </c>
      <c r="R764"/>
      <c r="S764"/>
      <c r="T764" s="56" t="s">
        <v>3640</v>
      </c>
      <c r="U764" s="56" t="s">
        <v>3633</v>
      </c>
      <c r="V764" s="56" t="s">
        <v>3641</v>
      </c>
      <c r="W764" s="58">
        <v>31819</v>
      </c>
      <c r="X764" s="59" t="s">
        <v>3642</v>
      </c>
      <c r="Y764" s="56" t="s">
        <v>972</v>
      </c>
      <c r="Z764" s="56" t="s">
        <v>973</v>
      </c>
      <c r="AA764" s="56" t="s">
        <v>76</v>
      </c>
      <c r="AB764" s="56" t="s">
        <v>102</v>
      </c>
      <c r="AC764" s="56" t="s">
        <v>103</v>
      </c>
      <c r="AD764"/>
      <c r="AE764" s="56" t="s">
        <v>171</v>
      </c>
      <c r="AF764" s="56" t="s">
        <v>96</v>
      </c>
      <c r="AG764" s="56" t="s">
        <v>73</v>
      </c>
      <c r="AH764" s="56" t="s">
        <v>172</v>
      </c>
      <c r="AI764" s="56" t="s">
        <v>74</v>
      </c>
      <c r="AJ764" s="56" t="s">
        <v>79</v>
      </c>
      <c r="AK764" s="56" t="s">
        <v>170</v>
      </c>
      <c r="AL764" s="56" t="s">
        <v>170</v>
      </c>
      <c r="AM764"/>
      <c r="AN764" s="56" t="s">
        <v>75</v>
      </c>
      <c r="AO764" s="56" t="s">
        <v>3</v>
      </c>
      <c r="AP764" s="60">
        <v>1425.64</v>
      </c>
      <c r="AQ764" s="60">
        <v>0</v>
      </c>
      <c r="AR764" s="58">
        <v>1</v>
      </c>
      <c r="AS764" s="58">
        <v>0</v>
      </c>
      <c r="AT764" s="60">
        <v>11418.38</v>
      </c>
      <c r="AU764" s="60">
        <v>16188.15</v>
      </c>
      <c r="AV764" s="60">
        <v>1425.64</v>
      </c>
      <c r="AW764" s="60">
        <v>17922.060000000001</v>
      </c>
      <c r="AX764" s="60">
        <v>7882.55</v>
      </c>
      <c r="AY764" s="60">
        <v>25587.95</v>
      </c>
      <c r="AZ764" s="60">
        <v>75015.69</v>
      </c>
      <c r="BA764" s="60">
        <v>86434.07</v>
      </c>
      <c r="BB764" s="60">
        <v>16188.15</v>
      </c>
      <c r="BC764" s="60">
        <v>0</v>
      </c>
      <c r="BD764" s="60">
        <v>0</v>
      </c>
      <c r="BE764" s="60">
        <v>0</v>
      </c>
      <c r="BF764" s="60">
        <v>0</v>
      </c>
      <c r="BG764" s="60">
        <v>0</v>
      </c>
      <c r="BH764" s="60">
        <v>0</v>
      </c>
      <c r="BI764" s="60">
        <v>229030.47</v>
      </c>
      <c r="BJ764" s="61">
        <v>384</v>
      </c>
      <c r="BK764" s="2" t="s">
        <v>3534</v>
      </c>
      <c r="CA764" s="55"/>
      <c r="CB764" s="55"/>
      <c r="CC764" s="55"/>
      <c r="CD764" s="55"/>
    </row>
    <row r="765" spans="1:82" s="1" customFormat="1" ht="15" x14ac:dyDescent="0.25">
      <c r="A765" s="56" t="s">
        <v>127</v>
      </c>
      <c r="B765" s="56" t="s">
        <v>104</v>
      </c>
      <c r="C765" s="56" t="s">
        <v>128</v>
      </c>
      <c r="D765"/>
      <c r="E765"/>
      <c r="F765"/>
      <c r="G765" s="56" t="s">
        <v>129</v>
      </c>
      <c r="H765" s="56" t="s">
        <v>130</v>
      </c>
      <c r="I765" s="56" t="s">
        <v>1015</v>
      </c>
      <c r="J765"/>
      <c r="K765" s="56" t="s">
        <v>70</v>
      </c>
      <c r="L765" s="56" t="s">
        <v>131</v>
      </c>
      <c r="M765"/>
      <c r="N765"/>
      <c r="O765" s="56" t="s">
        <v>1016</v>
      </c>
      <c r="P765"/>
      <c r="Q765" s="56" t="s">
        <v>1018</v>
      </c>
      <c r="R765"/>
      <c r="S765"/>
      <c r="T765" s="56" t="s">
        <v>3640</v>
      </c>
      <c r="U765" s="56" t="s">
        <v>3633</v>
      </c>
      <c r="V765" s="56" t="s">
        <v>3643</v>
      </c>
      <c r="W765" s="58">
        <v>31824</v>
      </c>
      <c r="X765" s="59" t="s">
        <v>3644</v>
      </c>
      <c r="Y765" s="56" t="s">
        <v>972</v>
      </c>
      <c r="Z765" s="56" t="s">
        <v>973</v>
      </c>
      <c r="AA765" s="56" t="s">
        <v>76</v>
      </c>
      <c r="AB765" s="56" t="s">
        <v>102</v>
      </c>
      <c r="AC765" s="56" t="s">
        <v>103</v>
      </c>
      <c r="AD765"/>
      <c r="AE765" s="56" t="s">
        <v>171</v>
      </c>
      <c r="AF765" s="56" t="s">
        <v>96</v>
      </c>
      <c r="AG765" s="56" t="s">
        <v>73</v>
      </c>
      <c r="AH765" s="56" t="s">
        <v>172</v>
      </c>
      <c r="AI765" s="56" t="s">
        <v>74</v>
      </c>
      <c r="AJ765" s="56" t="s">
        <v>79</v>
      </c>
      <c r="AK765" s="56" t="s">
        <v>170</v>
      </c>
      <c r="AL765" s="56" t="s">
        <v>170</v>
      </c>
      <c r="AM765"/>
      <c r="AN765" s="56" t="s">
        <v>75</v>
      </c>
      <c r="AO765" s="56" t="s">
        <v>3</v>
      </c>
      <c r="AP765" s="60">
        <v>712.82</v>
      </c>
      <c r="AQ765" s="60">
        <v>0</v>
      </c>
      <c r="AR765" s="58">
        <v>1</v>
      </c>
      <c r="AS765" s="58">
        <v>0</v>
      </c>
      <c r="AT765" s="60">
        <v>11418.38</v>
      </c>
      <c r="AU765" s="60">
        <v>16188.15</v>
      </c>
      <c r="AV765" s="60">
        <v>712.82</v>
      </c>
      <c r="AW765" s="60">
        <v>17922.060000000001</v>
      </c>
      <c r="AX765" s="60">
        <v>7882.55</v>
      </c>
      <c r="AY765" s="60">
        <v>25587.95</v>
      </c>
      <c r="AZ765" s="60">
        <v>75015.69</v>
      </c>
      <c r="BA765" s="60">
        <v>86434.07</v>
      </c>
      <c r="BB765" s="60">
        <v>16188.15</v>
      </c>
      <c r="BC765" s="60">
        <v>0</v>
      </c>
      <c r="BD765" s="60">
        <v>0</v>
      </c>
      <c r="BE765" s="60">
        <v>0</v>
      </c>
      <c r="BF765" s="60">
        <v>0</v>
      </c>
      <c r="BG765" s="60">
        <v>0</v>
      </c>
      <c r="BH765" s="60">
        <v>0</v>
      </c>
      <c r="BI765" s="60">
        <v>229030.47</v>
      </c>
      <c r="BJ765" s="61">
        <v>384</v>
      </c>
      <c r="BK765" s="2" t="s">
        <v>3534</v>
      </c>
      <c r="CA765" s="55"/>
      <c r="CB765" s="55"/>
      <c r="CC765" s="55"/>
      <c r="CD765" s="55"/>
    </row>
    <row r="766" spans="1:82" s="1" customFormat="1" ht="15" x14ac:dyDescent="0.25">
      <c r="A766" s="56" t="s">
        <v>127</v>
      </c>
      <c r="B766" s="56" t="s">
        <v>104</v>
      </c>
      <c r="C766" s="56" t="s">
        <v>128</v>
      </c>
      <c r="D766"/>
      <c r="E766"/>
      <c r="F766"/>
      <c r="G766" s="56" t="s">
        <v>129</v>
      </c>
      <c r="H766" s="56" t="s">
        <v>130</v>
      </c>
      <c r="I766" s="56" t="s">
        <v>1015</v>
      </c>
      <c r="J766"/>
      <c r="K766" s="56" t="s">
        <v>70</v>
      </c>
      <c r="L766" s="56" t="s">
        <v>131</v>
      </c>
      <c r="M766"/>
      <c r="N766"/>
      <c r="O766" s="56" t="s">
        <v>1016</v>
      </c>
      <c r="P766"/>
      <c r="Q766" s="56" t="s">
        <v>1018</v>
      </c>
      <c r="R766"/>
      <c r="S766"/>
      <c r="T766" s="56" t="s">
        <v>3640</v>
      </c>
      <c r="U766" s="56" t="s">
        <v>3633</v>
      </c>
      <c r="V766" s="56" t="s">
        <v>3645</v>
      </c>
      <c r="W766" s="58">
        <v>31825</v>
      </c>
      <c r="X766" s="59" t="s">
        <v>3646</v>
      </c>
      <c r="Y766" s="56" t="s">
        <v>972</v>
      </c>
      <c r="Z766" s="56" t="s">
        <v>973</v>
      </c>
      <c r="AA766" s="56" t="s">
        <v>76</v>
      </c>
      <c r="AB766" s="56" t="s">
        <v>102</v>
      </c>
      <c r="AC766" s="56" t="s">
        <v>103</v>
      </c>
      <c r="AD766"/>
      <c r="AE766" s="56" t="s">
        <v>171</v>
      </c>
      <c r="AF766" s="56" t="s">
        <v>96</v>
      </c>
      <c r="AG766" s="56" t="s">
        <v>73</v>
      </c>
      <c r="AH766" s="56" t="s">
        <v>172</v>
      </c>
      <c r="AI766" s="56" t="s">
        <v>74</v>
      </c>
      <c r="AJ766" s="56" t="s">
        <v>79</v>
      </c>
      <c r="AK766" s="56" t="s">
        <v>170</v>
      </c>
      <c r="AL766" s="56" t="s">
        <v>170</v>
      </c>
      <c r="AM766"/>
      <c r="AN766" s="56" t="s">
        <v>75</v>
      </c>
      <c r="AO766" s="56" t="s">
        <v>3</v>
      </c>
      <c r="AP766" s="60">
        <v>1425.64</v>
      </c>
      <c r="AQ766" s="60">
        <v>0</v>
      </c>
      <c r="AR766" s="58">
        <v>1</v>
      </c>
      <c r="AS766" s="58">
        <v>0</v>
      </c>
      <c r="AT766" s="60">
        <v>11418.38</v>
      </c>
      <c r="AU766" s="60">
        <v>16188.15</v>
      </c>
      <c r="AV766" s="60">
        <v>1425.64</v>
      </c>
      <c r="AW766" s="60">
        <v>17922.060000000001</v>
      </c>
      <c r="AX766" s="60">
        <v>7882.55</v>
      </c>
      <c r="AY766" s="60">
        <v>25587.95</v>
      </c>
      <c r="AZ766" s="60">
        <v>75015.69</v>
      </c>
      <c r="BA766" s="60">
        <v>86434.07</v>
      </c>
      <c r="BB766" s="60">
        <v>16188.15</v>
      </c>
      <c r="BC766" s="60">
        <v>0</v>
      </c>
      <c r="BD766" s="60">
        <v>0</v>
      </c>
      <c r="BE766" s="60">
        <v>0</v>
      </c>
      <c r="BF766" s="60">
        <v>0</v>
      </c>
      <c r="BG766" s="60">
        <v>0</v>
      </c>
      <c r="BH766" s="60">
        <v>0</v>
      </c>
      <c r="BI766" s="60">
        <v>229030.47</v>
      </c>
      <c r="BJ766" s="61">
        <v>384</v>
      </c>
      <c r="BK766" s="2" t="s">
        <v>3534</v>
      </c>
      <c r="CA766" s="55"/>
      <c r="CB766" s="55"/>
      <c r="CC766" s="55"/>
      <c r="CD766" s="55"/>
    </row>
    <row r="767" spans="1:82" s="1" customFormat="1" ht="15" x14ac:dyDescent="0.25">
      <c r="A767" s="56" t="s">
        <v>127</v>
      </c>
      <c r="B767" s="56" t="s">
        <v>104</v>
      </c>
      <c r="C767" s="56" t="s">
        <v>128</v>
      </c>
      <c r="D767"/>
      <c r="E767"/>
      <c r="F767"/>
      <c r="G767" s="56" t="s">
        <v>129</v>
      </c>
      <c r="H767" s="56" t="s">
        <v>130</v>
      </c>
      <c r="I767" s="56" t="s">
        <v>1015</v>
      </c>
      <c r="J767"/>
      <c r="K767" s="56" t="s">
        <v>70</v>
      </c>
      <c r="L767" s="56" t="s">
        <v>131</v>
      </c>
      <c r="M767"/>
      <c r="N767"/>
      <c r="O767" s="56" t="s">
        <v>1016</v>
      </c>
      <c r="P767"/>
      <c r="Q767" s="56" t="s">
        <v>1018</v>
      </c>
      <c r="R767"/>
      <c r="S767"/>
      <c r="T767" s="56" t="s">
        <v>3647</v>
      </c>
      <c r="U767" s="56" t="s">
        <v>3607</v>
      </c>
      <c r="V767" s="56" t="s">
        <v>3648</v>
      </c>
      <c r="W767" s="58">
        <v>21652</v>
      </c>
      <c r="X767" s="59" t="s">
        <v>3649</v>
      </c>
      <c r="Y767" s="56" t="s">
        <v>1418</v>
      </c>
      <c r="Z767" s="56" t="s">
        <v>1419</v>
      </c>
      <c r="AA767" s="56" t="s">
        <v>76</v>
      </c>
      <c r="AB767" s="56" t="s">
        <v>84</v>
      </c>
      <c r="AC767" s="56" t="s">
        <v>85</v>
      </c>
      <c r="AD767"/>
      <c r="AE767" s="56" t="s">
        <v>1420</v>
      </c>
      <c r="AF767" s="56" t="s">
        <v>114</v>
      </c>
      <c r="AG767" s="56" t="s">
        <v>115</v>
      </c>
      <c r="AH767" s="56" t="s">
        <v>1421</v>
      </c>
      <c r="AI767" s="56" t="s">
        <v>74</v>
      </c>
      <c r="AJ767" s="56" t="s">
        <v>79</v>
      </c>
      <c r="AK767" s="56" t="s">
        <v>109</v>
      </c>
      <c r="AL767" s="56" t="s">
        <v>110</v>
      </c>
      <c r="AM767"/>
      <c r="AN767" s="56" t="s">
        <v>75</v>
      </c>
      <c r="AO767" s="56" t="s">
        <v>3</v>
      </c>
      <c r="AP767" s="60">
        <v>2000</v>
      </c>
      <c r="AQ767" s="60">
        <v>0</v>
      </c>
      <c r="AR767" s="58">
        <v>1</v>
      </c>
      <c r="AS767" s="58">
        <v>0</v>
      </c>
      <c r="AT767" s="60">
        <v>11418.38</v>
      </c>
      <c r="AU767" s="60">
        <v>16188.15</v>
      </c>
      <c r="AV767" s="60">
        <v>2000</v>
      </c>
      <c r="AW767" s="60">
        <v>17922.060000000001</v>
      </c>
      <c r="AX767" s="60">
        <v>7882.55</v>
      </c>
      <c r="AY767" s="60">
        <v>25587.95</v>
      </c>
      <c r="AZ767" s="60">
        <v>75015.69</v>
      </c>
      <c r="BA767" s="60">
        <v>86434.07</v>
      </c>
      <c r="BB767" s="60">
        <v>16188.15</v>
      </c>
      <c r="BC767" s="60">
        <v>0</v>
      </c>
      <c r="BD767" s="60">
        <v>0</v>
      </c>
      <c r="BE767" s="60">
        <v>0</v>
      </c>
      <c r="BF767" s="60">
        <v>0</v>
      </c>
      <c r="BG767" s="60">
        <v>0</v>
      </c>
      <c r="BH767" s="60">
        <v>0</v>
      </c>
      <c r="BI767" s="60">
        <v>229030.47</v>
      </c>
      <c r="BJ767" s="61">
        <v>384</v>
      </c>
      <c r="BK767" s="2" t="s">
        <v>3534</v>
      </c>
      <c r="CA767" s="55"/>
      <c r="CB767" s="55"/>
      <c r="CC767" s="55"/>
      <c r="CD767" s="55"/>
    </row>
    <row r="768" spans="1:82" s="1" customFormat="1" ht="15" x14ac:dyDescent="0.25">
      <c r="A768" s="56" t="s">
        <v>127</v>
      </c>
      <c r="B768" s="56" t="s">
        <v>104</v>
      </c>
      <c r="C768" s="56" t="s">
        <v>128</v>
      </c>
      <c r="D768"/>
      <c r="E768"/>
      <c r="F768"/>
      <c r="G768" s="56" t="s">
        <v>129</v>
      </c>
      <c r="H768" s="56" t="s">
        <v>130</v>
      </c>
      <c r="I768" s="56" t="s">
        <v>1015</v>
      </c>
      <c r="J768"/>
      <c r="K768" s="56" t="s">
        <v>70</v>
      </c>
      <c r="L768" s="56" t="s">
        <v>131</v>
      </c>
      <c r="M768"/>
      <c r="N768"/>
      <c r="O768" s="56" t="s">
        <v>1016</v>
      </c>
      <c r="P768"/>
      <c r="Q768" s="56" t="s">
        <v>1017</v>
      </c>
      <c r="R768"/>
      <c r="S768"/>
      <c r="T768" s="56" t="s">
        <v>3650</v>
      </c>
      <c r="U768" s="56" t="s">
        <v>3647</v>
      </c>
      <c r="V768" s="56" t="s">
        <v>3651</v>
      </c>
      <c r="W768" s="58">
        <v>34255</v>
      </c>
      <c r="X768" s="59" t="s">
        <v>3652</v>
      </c>
      <c r="Y768" s="56" t="s">
        <v>3653</v>
      </c>
      <c r="Z768" s="56" t="s">
        <v>3654</v>
      </c>
      <c r="AA768" s="56" t="s">
        <v>980</v>
      </c>
      <c r="AB768" s="56" t="s">
        <v>981</v>
      </c>
      <c r="AC768" s="56" t="s">
        <v>101</v>
      </c>
      <c r="AD768"/>
      <c r="AE768" s="56" t="s">
        <v>3655</v>
      </c>
      <c r="AF768" s="56" t="s">
        <v>824</v>
      </c>
      <c r="AG768" s="56" t="s">
        <v>123</v>
      </c>
      <c r="AH768" s="56" t="s">
        <v>3656</v>
      </c>
      <c r="AI768" s="56" t="s">
        <v>81</v>
      </c>
      <c r="AJ768" s="56" t="s">
        <v>79</v>
      </c>
      <c r="AK768" s="56" t="s">
        <v>3653</v>
      </c>
      <c r="AL768" s="56" t="s">
        <v>3653</v>
      </c>
      <c r="AM768"/>
      <c r="AN768" s="56" t="s">
        <v>75</v>
      </c>
      <c r="AO768" s="56" t="s">
        <v>2</v>
      </c>
      <c r="AP768" s="60">
        <v>671.27</v>
      </c>
      <c r="AQ768" s="60">
        <v>0</v>
      </c>
      <c r="AR768" s="58">
        <v>1</v>
      </c>
      <c r="AS768" s="58">
        <v>0</v>
      </c>
      <c r="AT768" s="60">
        <v>11418.38</v>
      </c>
      <c r="AU768" s="60">
        <v>16188.15</v>
      </c>
      <c r="AV768" s="60">
        <v>493</v>
      </c>
      <c r="AW768" s="60">
        <v>17922.060000000001</v>
      </c>
      <c r="AX768" s="60">
        <v>7882.55</v>
      </c>
      <c r="AY768" s="60">
        <v>25587.95</v>
      </c>
      <c r="AZ768" s="60">
        <v>75015.69</v>
      </c>
      <c r="BA768" s="60">
        <v>86434.07</v>
      </c>
      <c r="BB768" s="60">
        <v>16188.15</v>
      </c>
      <c r="BC768" s="60">
        <v>0</v>
      </c>
      <c r="BD768" s="60">
        <v>0</v>
      </c>
      <c r="BE768" s="60">
        <v>0</v>
      </c>
      <c r="BF768" s="60">
        <v>0</v>
      </c>
      <c r="BG768" s="60">
        <v>0</v>
      </c>
      <c r="BH768" s="60">
        <v>0</v>
      </c>
      <c r="BI768" s="60">
        <v>229030.47</v>
      </c>
      <c r="BJ768" s="61">
        <v>384</v>
      </c>
      <c r="BK768" s="2" t="s">
        <v>3534</v>
      </c>
      <c r="CA768" s="55"/>
      <c r="CB768" s="55"/>
      <c r="CC768" s="55"/>
      <c r="CD768" s="55"/>
    </row>
    <row r="769" spans="1:82" s="1" customFormat="1" ht="15" x14ac:dyDescent="0.25">
      <c r="A769" s="56" t="s">
        <v>127</v>
      </c>
      <c r="B769" s="56" t="s">
        <v>104</v>
      </c>
      <c r="C769" s="56" t="s">
        <v>128</v>
      </c>
      <c r="D769"/>
      <c r="E769"/>
      <c r="F769"/>
      <c r="G769" s="56" t="s">
        <v>129</v>
      </c>
      <c r="H769" s="56" t="s">
        <v>130</v>
      </c>
      <c r="I769" s="56" t="s">
        <v>1015</v>
      </c>
      <c r="J769"/>
      <c r="K769" s="56" t="s">
        <v>70</v>
      </c>
      <c r="L769" s="56" t="s">
        <v>131</v>
      </c>
      <c r="M769"/>
      <c r="N769"/>
      <c r="O769" s="56" t="s">
        <v>1016</v>
      </c>
      <c r="P769"/>
      <c r="Q769" s="56" t="s">
        <v>1018</v>
      </c>
      <c r="R769"/>
      <c r="S769"/>
      <c r="T769" s="56" t="s">
        <v>3657</v>
      </c>
      <c r="U769" s="56" t="s">
        <v>3650</v>
      </c>
      <c r="V769" s="56" t="s">
        <v>3658</v>
      </c>
      <c r="W769" s="58">
        <v>40804</v>
      </c>
      <c r="X769" s="59" t="s">
        <v>3659</v>
      </c>
      <c r="Y769" s="56" t="s">
        <v>765</v>
      </c>
      <c r="Z769" s="56" t="s">
        <v>802</v>
      </c>
      <c r="AA769" s="56" t="s">
        <v>98</v>
      </c>
      <c r="AB769" s="56" t="s">
        <v>99</v>
      </c>
      <c r="AC769" s="56" t="s">
        <v>100</v>
      </c>
      <c r="AD769"/>
      <c r="AE769" s="56" t="s">
        <v>803</v>
      </c>
      <c r="AF769" s="56" t="s">
        <v>762</v>
      </c>
      <c r="AG769" s="56" t="s">
        <v>763</v>
      </c>
      <c r="AH769" s="56" t="s">
        <v>764</v>
      </c>
      <c r="AI769" s="56" t="s">
        <v>74</v>
      </c>
      <c r="AJ769" s="56" t="s">
        <v>98</v>
      </c>
      <c r="AK769" s="56" t="s">
        <v>765</v>
      </c>
      <c r="AL769" s="56" t="s">
        <v>765</v>
      </c>
      <c r="AM769"/>
      <c r="AN769" s="56" t="s">
        <v>75</v>
      </c>
      <c r="AO769" s="56" t="s">
        <v>3</v>
      </c>
      <c r="AP769" s="60">
        <v>204.75</v>
      </c>
      <c r="AQ769" s="60">
        <v>0</v>
      </c>
      <c r="AR769" s="58">
        <v>1</v>
      </c>
      <c r="AS769" s="58">
        <v>0</v>
      </c>
      <c r="AT769" s="60">
        <v>11418.38</v>
      </c>
      <c r="AU769" s="60">
        <v>16188.15</v>
      </c>
      <c r="AV769" s="60">
        <v>204.75</v>
      </c>
      <c r="AW769" s="60">
        <v>17922.060000000001</v>
      </c>
      <c r="AX769" s="60">
        <v>7882.55</v>
      </c>
      <c r="AY769" s="60">
        <v>25587.95</v>
      </c>
      <c r="AZ769" s="60">
        <v>75015.69</v>
      </c>
      <c r="BA769" s="60">
        <v>86434.07</v>
      </c>
      <c r="BB769" s="60">
        <v>16188.15</v>
      </c>
      <c r="BC769" s="60">
        <v>0</v>
      </c>
      <c r="BD769" s="60">
        <v>0</v>
      </c>
      <c r="BE769" s="60">
        <v>0</v>
      </c>
      <c r="BF769" s="60">
        <v>0</v>
      </c>
      <c r="BG769" s="60">
        <v>0</v>
      </c>
      <c r="BH769" s="60">
        <v>0</v>
      </c>
      <c r="BI769" s="60">
        <v>229030.47</v>
      </c>
      <c r="BJ769" s="61">
        <v>384</v>
      </c>
      <c r="BK769" s="2" t="s">
        <v>3534</v>
      </c>
      <c r="CA769" s="55"/>
      <c r="CB769" s="55"/>
      <c r="CC769" s="55"/>
      <c r="CD769" s="55"/>
    </row>
    <row r="770" spans="1:82" s="1" customFormat="1" ht="15" x14ac:dyDescent="0.25">
      <c r="A770" s="56" t="s">
        <v>127</v>
      </c>
      <c r="B770" s="56" t="s">
        <v>104</v>
      </c>
      <c r="C770" s="56" t="s">
        <v>128</v>
      </c>
      <c r="D770"/>
      <c r="E770"/>
      <c r="F770"/>
      <c r="G770" s="56" t="s">
        <v>129</v>
      </c>
      <c r="H770" s="56" t="s">
        <v>130</v>
      </c>
      <c r="I770" s="56" t="s">
        <v>1015</v>
      </c>
      <c r="J770"/>
      <c r="K770" s="56" t="s">
        <v>70</v>
      </c>
      <c r="L770" s="56" t="s">
        <v>131</v>
      </c>
      <c r="M770"/>
      <c r="N770"/>
      <c r="O770" s="56" t="s">
        <v>1016</v>
      </c>
      <c r="P770"/>
      <c r="Q770" s="56" t="s">
        <v>1018</v>
      </c>
      <c r="R770"/>
      <c r="S770"/>
      <c r="T770" s="56" t="s">
        <v>3660</v>
      </c>
      <c r="U770" s="56" t="s">
        <v>3657</v>
      </c>
      <c r="V770" s="56" t="s">
        <v>3661</v>
      </c>
      <c r="W770" s="58">
        <v>42775</v>
      </c>
      <c r="X770" s="59" t="s">
        <v>3662</v>
      </c>
      <c r="Y770" s="56" t="s">
        <v>1697</v>
      </c>
      <c r="Z770" s="56" t="s">
        <v>1698</v>
      </c>
      <c r="AA770" s="56" t="s">
        <v>94</v>
      </c>
      <c r="AB770" s="56" t="s">
        <v>1030</v>
      </c>
      <c r="AC770" s="56" t="s">
        <v>95</v>
      </c>
      <c r="AD770"/>
      <c r="AE770" s="56" t="s">
        <v>1699</v>
      </c>
      <c r="AF770" s="56" t="s">
        <v>96</v>
      </c>
      <c r="AG770" s="56" t="s">
        <v>73</v>
      </c>
      <c r="AH770" s="56" t="s">
        <v>1700</v>
      </c>
      <c r="AI770" s="56" t="s">
        <v>74</v>
      </c>
      <c r="AJ770" s="56" t="s">
        <v>97</v>
      </c>
      <c r="AK770" s="56" t="s">
        <v>1701</v>
      </c>
      <c r="AL770" s="56" t="s">
        <v>1701</v>
      </c>
      <c r="AM770"/>
      <c r="AN770" s="56" t="s">
        <v>75</v>
      </c>
      <c r="AO770" s="56" t="s">
        <v>3</v>
      </c>
      <c r="AP770" s="60">
        <v>1139.3399999999999</v>
      </c>
      <c r="AQ770" s="60">
        <v>0</v>
      </c>
      <c r="AR770" s="58">
        <v>1</v>
      </c>
      <c r="AS770" s="58">
        <v>0</v>
      </c>
      <c r="AT770" s="60">
        <v>11418.38</v>
      </c>
      <c r="AU770" s="60">
        <v>16188.15</v>
      </c>
      <c r="AV770" s="60">
        <v>1139.3399999999999</v>
      </c>
      <c r="AW770" s="60">
        <v>17922.060000000001</v>
      </c>
      <c r="AX770" s="60">
        <v>7882.55</v>
      </c>
      <c r="AY770" s="60">
        <v>25587.95</v>
      </c>
      <c r="AZ770" s="60">
        <v>75015.69</v>
      </c>
      <c r="BA770" s="60">
        <v>86434.07</v>
      </c>
      <c r="BB770" s="60">
        <v>16188.15</v>
      </c>
      <c r="BC770" s="60">
        <v>0</v>
      </c>
      <c r="BD770" s="60">
        <v>0</v>
      </c>
      <c r="BE770" s="60">
        <v>0</v>
      </c>
      <c r="BF770" s="60">
        <v>0</v>
      </c>
      <c r="BG770" s="60">
        <v>0</v>
      </c>
      <c r="BH770" s="60">
        <v>0</v>
      </c>
      <c r="BI770" s="60">
        <v>229030.47</v>
      </c>
      <c r="BJ770" s="61">
        <v>384</v>
      </c>
      <c r="BK770" s="2" t="s">
        <v>3534</v>
      </c>
      <c r="CA770" s="55"/>
      <c r="CB770" s="55"/>
      <c r="CC770" s="55"/>
      <c r="CD770" s="55"/>
    </row>
    <row r="771" spans="1:82" s="1" customFormat="1" ht="15" x14ac:dyDescent="0.25">
      <c r="A771" s="56" t="s">
        <v>127</v>
      </c>
      <c r="B771" s="56" t="s">
        <v>104</v>
      </c>
      <c r="C771" s="56" t="s">
        <v>128</v>
      </c>
      <c r="D771"/>
      <c r="E771"/>
      <c r="F771"/>
      <c r="G771" s="56" t="s">
        <v>129</v>
      </c>
      <c r="H771" s="56" t="s">
        <v>130</v>
      </c>
      <c r="I771" s="56" t="s">
        <v>1015</v>
      </c>
      <c r="J771"/>
      <c r="K771" s="56" t="s">
        <v>70</v>
      </c>
      <c r="L771" s="56" t="s">
        <v>131</v>
      </c>
      <c r="M771"/>
      <c r="N771"/>
      <c r="O771" s="56" t="s">
        <v>1016</v>
      </c>
      <c r="P771"/>
      <c r="Q771" s="56" t="s">
        <v>1018</v>
      </c>
      <c r="R771"/>
      <c r="S771"/>
      <c r="T771" s="56" t="s">
        <v>3663</v>
      </c>
      <c r="U771" s="56" t="s">
        <v>3660</v>
      </c>
      <c r="V771" s="56" t="s">
        <v>3664</v>
      </c>
      <c r="W771" s="58">
        <v>50157</v>
      </c>
      <c r="X771" s="59" t="s">
        <v>3665</v>
      </c>
      <c r="Y771" s="56" t="s">
        <v>1054</v>
      </c>
      <c r="Z771" s="56" t="s">
        <v>1055</v>
      </c>
      <c r="AA771" s="56" t="s">
        <v>105</v>
      </c>
      <c r="AB771" s="56" t="s">
        <v>106</v>
      </c>
      <c r="AC771" s="56" t="s">
        <v>107</v>
      </c>
      <c r="AD771"/>
      <c r="AE771" s="56" t="s">
        <v>1056</v>
      </c>
      <c r="AF771" s="56" t="s">
        <v>114</v>
      </c>
      <c r="AG771" s="56" t="s">
        <v>115</v>
      </c>
      <c r="AH771" s="56" t="s">
        <v>1057</v>
      </c>
      <c r="AI771" s="56" t="s">
        <v>74</v>
      </c>
      <c r="AJ771" s="56" t="s">
        <v>108</v>
      </c>
      <c r="AK771" s="56" t="s">
        <v>109</v>
      </c>
      <c r="AL771" s="56" t="s">
        <v>110</v>
      </c>
      <c r="AM771"/>
      <c r="AN771" s="56" t="s">
        <v>75</v>
      </c>
      <c r="AO771" s="56" t="s">
        <v>3</v>
      </c>
      <c r="AP771" s="60">
        <v>53.02</v>
      </c>
      <c r="AQ771" s="60">
        <v>0</v>
      </c>
      <c r="AR771" s="58">
        <v>1</v>
      </c>
      <c r="AS771" s="58">
        <v>0</v>
      </c>
      <c r="AT771" s="60">
        <v>11418.38</v>
      </c>
      <c r="AU771" s="60">
        <v>16188.15</v>
      </c>
      <c r="AV771" s="60">
        <v>53.02</v>
      </c>
      <c r="AW771" s="60">
        <v>17922.060000000001</v>
      </c>
      <c r="AX771" s="60">
        <v>7882.55</v>
      </c>
      <c r="AY771" s="60">
        <v>25587.95</v>
      </c>
      <c r="AZ771" s="60">
        <v>75015.69</v>
      </c>
      <c r="BA771" s="60">
        <v>86434.07</v>
      </c>
      <c r="BB771" s="60">
        <v>16188.15</v>
      </c>
      <c r="BC771" s="60">
        <v>0</v>
      </c>
      <c r="BD771" s="60">
        <v>0</v>
      </c>
      <c r="BE771" s="60">
        <v>0</v>
      </c>
      <c r="BF771" s="60">
        <v>0</v>
      </c>
      <c r="BG771" s="60">
        <v>0</v>
      </c>
      <c r="BH771" s="60">
        <v>0</v>
      </c>
      <c r="BI771" s="60">
        <v>229030.47</v>
      </c>
      <c r="BJ771" s="61">
        <v>384</v>
      </c>
      <c r="BK771" s="2" t="s">
        <v>3534</v>
      </c>
      <c r="CA771" s="55"/>
      <c r="CB771" s="55"/>
      <c r="CC771" s="55"/>
      <c r="CD771" s="55"/>
    </row>
    <row r="772" spans="1:82" s="1" customFormat="1" ht="15" x14ac:dyDescent="0.25">
      <c r="A772" s="56" t="s">
        <v>127</v>
      </c>
      <c r="B772" s="56" t="s">
        <v>104</v>
      </c>
      <c r="C772" s="56" t="s">
        <v>128</v>
      </c>
      <c r="D772"/>
      <c r="E772"/>
      <c r="F772"/>
      <c r="G772" s="56" t="s">
        <v>129</v>
      </c>
      <c r="H772" s="56" t="s">
        <v>130</v>
      </c>
      <c r="I772" s="56" t="s">
        <v>1015</v>
      </c>
      <c r="J772"/>
      <c r="K772" s="56" t="s">
        <v>70</v>
      </c>
      <c r="L772" s="56" t="s">
        <v>131</v>
      </c>
      <c r="M772"/>
      <c r="N772"/>
      <c r="O772" s="56" t="s">
        <v>1016</v>
      </c>
      <c r="P772"/>
      <c r="Q772" s="56" t="s">
        <v>1018</v>
      </c>
      <c r="R772"/>
      <c r="S772"/>
      <c r="T772" s="56" t="s">
        <v>3663</v>
      </c>
      <c r="U772" s="56" t="s">
        <v>3660</v>
      </c>
      <c r="V772" s="56" t="s">
        <v>3664</v>
      </c>
      <c r="W772" s="58">
        <v>50158</v>
      </c>
      <c r="X772" s="59" t="s">
        <v>3665</v>
      </c>
      <c r="Y772" s="56" t="s">
        <v>1054</v>
      </c>
      <c r="Z772" s="56" t="s">
        <v>1055</v>
      </c>
      <c r="AA772" s="56" t="s">
        <v>105</v>
      </c>
      <c r="AB772" s="56" t="s">
        <v>106</v>
      </c>
      <c r="AC772" s="56" t="s">
        <v>107</v>
      </c>
      <c r="AD772"/>
      <c r="AE772" s="56" t="s">
        <v>1056</v>
      </c>
      <c r="AF772" s="56" t="s">
        <v>114</v>
      </c>
      <c r="AG772" s="56" t="s">
        <v>115</v>
      </c>
      <c r="AH772" s="56" t="s">
        <v>1057</v>
      </c>
      <c r="AI772" s="56" t="s">
        <v>74</v>
      </c>
      <c r="AJ772" s="56" t="s">
        <v>108</v>
      </c>
      <c r="AK772" s="56" t="s">
        <v>109</v>
      </c>
      <c r="AL772" s="56" t="s">
        <v>110</v>
      </c>
      <c r="AM772"/>
      <c r="AN772" s="56" t="s">
        <v>75</v>
      </c>
      <c r="AO772" s="56" t="s">
        <v>3</v>
      </c>
      <c r="AP772" s="60">
        <v>8</v>
      </c>
      <c r="AQ772" s="60">
        <v>0</v>
      </c>
      <c r="AR772" s="58">
        <v>1</v>
      </c>
      <c r="AS772" s="58">
        <v>0</v>
      </c>
      <c r="AT772" s="60">
        <v>11418.38</v>
      </c>
      <c r="AU772" s="60">
        <v>16188.15</v>
      </c>
      <c r="AV772" s="60">
        <v>8</v>
      </c>
      <c r="AW772" s="60">
        <v>17922.060000000001</v>
      </c>
      <c r="AX772" s="60">
        <v>7882.55</v>
      </c>
      <c r="AY772" s="60">
        <v>25587.95</v>
      </c>
      <c r="AZ772" s="60">
        <v>75015.69</v>
      </c>
      <c r="BA772" s="60">
        <v>86434.07</v>
      </c>
      <c r="BB772" s="60">
        <v>16188.15</v>
      </c>
      <c r="BC772" s="60">
        <v>0</v>
      </c>
      <c r="BD772" s="60">
        <v>0</v>
      </c>
      <c r="BE772" s="60">
        <v>0</v>
      </c>
      <c r="BF772" s="60">
        <v>0</v>
      </c>
      <c r="BG772" s="60">
        <v>0</v>
      </c>
      <c r="BH772" s="60">
        <v>0</v>
      </c>
      <c r="BI772" s="60">
        <v>229030.47</v>
      </c>
      <c r="BJ772" s="61">
        <v>384</v>
      </c>
      <c r="BK772" s="2" t="s">
        <v>3534</v>
      </c>
      <c r="CA772" s="55"/>
      <c r="CB772" s="55"/>
      <c r="CC772" s="55"/>
      <c r="CD772" s="55"/>
    </row>
    <row r="773" spans="1:82" s="1" customFormat="1" ht="15" x14ac:dyDescent="0.25">
      <c r="A773" s="56" t="s">
        <v>127</v>
      </c>
      <c r="B773" s="56" t="s">
        <v>104</v>
      </c>
      <c r="C773" s="56" t="s">
        <v>128</v>
      </c>
      <c r="D773"/>
      <c r="E773"/>
      <c r="F773"/>
      <c r="G773" s="56" t="s">
        <v>129</v>
      </c>
      <c r="H773" s="56" t="s">
        <v>130</v>
      </c>
      <c r="I773" s="56" t="s">
        <v>1015</v>
      </c>
      <c r="J773"/>
      <c r="K773" s="56" t="s">
        <v>70</v>
      </c>
      <c r="L773" s="56" t="s">
        <v>131</v>
      </c>
      <c r="M773"/>
      <c r="N773"/>
      <c r="O773" s="56" t="s">
        <v>1016</v>
      </c>
      <c r="P773"/>
      <c r="Q773" s="56" t="s">
        <v>1018</v>
      </c>
      <c r="R773"/>
      <c r="S773"/>
      <c r="T773" s="56" t="s">
        <v>3663</v>
      </c>
      <c r="U773" s="56" t="s">
        <v>3660</v>
      </c>
      <c r="V773" s="56" t="s">
        <v>3664</v>
      </c>
      <c r="W773" s="58">
        <v>44648</v>
      </c>
      <c r="X773" s="59" t="s">
        <v>3666</v>
      </c>
      <c r="Y773" s="56" t="s">
        <v>1157</v>
      </c>
      <c r="Z773" s="56" t="s">
        <v>1158</v>
      </c>
      <c r="AA773" s="56" t="s">
        <v>94</v>
      </c>
      <c r="AB773" s="56" t="s">
        <v>1021</v>
      </c>
      <c r="AC773" s="56" t="s">
        <v>139</v>
      </c>
      <c r="AD773"/>
      <c r="AE773" s="56" t="s">
        <v>1159</v>
      </c>
      <c r="AF773" s="56" t="s">
        <v>1020</v>
      </c>
      <c r="AG773" s="56" t="s">
        <v>115</v>
      </c>
      <c r="AH773" s="56" t="s">
        <v>1160</v>
      </c>
      <c r="AI773" s="56" t="s">
        <v>74</v>
      </c>
      <c r="AJ773" s="56" t="s">
        <v>79</v>
      </c>
      <c r="AK773" s="56" t="s">
        <v>109</v>
      </c>
      <c r="AL773" s="56" t="s">
        <v>110</v>
      </c>
      <c r="AM773"/>
      <c r="AN773" s="56" t="s">
        <v>75</v>
      </c>
      <c r="AO773" s="56" t="s">
        <v>3</v>
      </c>
      <c r="AP773" s="60">
        <v>1.75</v>
      </c>
      <c r="AQ773" s="60">
        <v>0</v>
      </c>
      <c r="AR773" s="58">
        <v>1</v>
      </c>
      <c r="AS773" s="58">
        <v>0</v>
      </c>
      <c r="AT773" s="60">
        <v>11418.38</v>
      </c>
      <c r="AU773" s="60">
        <v>16188.15</v>
      </c>
      <c r="AV773" s="60">
        <v>1.75</v>
      </c>
      <c r="AW773" s="60">
        <v>17922.060000000001</v>
      </c>
      <c r="AX773" s="60">
        <v>7882.55</v>
      </c>
      <c r="AY773" s="60">
        <v>25587.95</v>
      </c>
      <c r="AZ773" s="60">
        <v>75015.69</v>
      </c>
      <c r="BA773" s="60">
        <v>86434.07</v>
      </c>
      <c r="BB773" s="60">
        <v>16188.15</v>
      </c>
      <c r="BC773" s="60">
        <v>0</v>
      </c>
      <c r="BD773" s="60">
        <v>0</v>
      </c>
      <c r="BE773" s="60">
        <v>0</v>
      </c>
      <c r="BF773" s="60">
        <v>0</v>
      </c>
      <c r="BG773" s="60">
        <v>0</v>
      </c>
      <c r="BH773" s="60">
        <v>0</v>
      </c>
      <c r="BI773" s="60">
        <v>229030.47</v>
      </c>
      <c r="BJ773" s="61">
        <v>384</v>
      </c>
      <c r="BK773" s="2" t="s">
        <v>3534</v>
      </c>
      <c r="CA773" s="55"/>
      <c r="CB773" s="55"/>
      <c r="CC773" s="55"/>
      <c r="CD773" s="55"/>
    </row>
    <row r="774" spans="1:82" s="1" customFormat="1" ht="15" x14ac:dyDescent="0.25">
      <c r="A774" s="56" t="s">
        <v>127</v>
      </c>
      <c r="B774" s="56" t="s">
        <v>104</v>
      </c>
      <c r="C774" s="56" t="s">
        <v>128</v>
      </c>
      <c r="D774"/>
      <c r="E774"/>
      <c r="F774"/>
      <c r="G774" s="56" t="s">
        <v>129</v>
      </c>
      <c r="H774" s="56" t="s">
        <v>130</v>
      </c>
      <c r="I774" s="56" t="s">
        <v>1015</v>
      </c>
      <c r="J774"/>
      <c r="K774" s="56" t="s">
        <v>70</v>
      </c>
      <c r="L774" s="56" t="s">
        <v>131</v>
      </c>
      <c r="M774"/>
      <c r="N774"/>
      <c r="O774" s="56" t="s">
        <v>1016</v>
      </c>
      <c r="P774"/>
      <c r="Q774" s="56" t="s">
        <v>1017</v>
      </c>
      <c r="R774"/>
      <c r="S774"/>
      <c r="T774" s="56" t="s">
        <v>3663</v>
      </c>
      <c r="U774" s="56" t="s">
        <v>3663</v>
      </c>
      <c r="V774" s="56" t="s">
        <v>3667</v>
      </c>
      <c r="W774" s="58">
        <v>42386</v>
      </c>
      <c r="X774" s="59" t="s">
        <v>3668</v>
      </c>
      <c r="Y774" s="56" t="s">
        <v>807</v>
      </c>
      <c r="Z774" s="56" t="s">
        <v>822</v>
      </c>
      <c r="AA774" s="56" t="s">
        <v>94</v>
      </c>
      <c r="AB774" s="56" t="s">
        <v>809</v>
      </c>
      <c r="AC774" s="56" t="s">
        <v>116</v>
      </c>
      <c r="AD774"/>
      <c r="AE774" s="56" t="s">
        <v>823</v>
      </c>
      <c r="AF774" s="56" t="s">
        <v>824</v>
      </c>
      <c r="AG774" s="56" t="s">
        <v>123</v>
      </c>
      <c r="AH774" s="56" t="s">
        <v>825</v>
      </c>
      <c r="AI774" s="56" t="s">
        <v>81</v>
      </c>
      <c r="AJ774" s="56" t="s">
        <v>94</v>
      </c>
      <c r="AK774" s="56" t="s">
        <v>807</v>
      </c>
      <c r="AL774" s="56" t="s">
        <v>807</v>
      </c>
      <c r="AM774"/>
      <c r="AN774" s="56" t="s">
        <v>75</v>
      </c>
      <c r="AO774" s="56" t="s">
        <v>2</v>
      </c>
      <c r="AP774" s="60">
        <v>41.1</v>
      </c>
      <c r="AQ774" s="60">
        <v>0</v>
      </c>
      <c r="AR774" s="58">
        <v>1</v>
      </c>
      <c r="AS774" s="58">
        <v>0</v>
      </c>
      <c r="AT774" s="60">
        <v>11418.38</v>
      </c>
      <c r="AU774" s="60">
        <v>16188.15</v>
      </c>
      <c r="AV774" s="60">
        <v>30.07</v>
      </c>
      <c r="AW774" s="60">
        <v>17922.060000000001</v>
      </c>
      <c r="AX774" s="60">
        <v>7882.55</v>
      </c>
      <c r="AY774" s="60">
        <v>25587.95</v>
      </c>
      <c r="AZ774" s="60">
        <v>75015.69</v>
      </c>
      <c r="BA774" s="60">
        <v>86434.07</v>
      </c>
      <c r="BB774" s="60">
        <v>16188.15</v>
      </c>
      <c r="BC774" s="60">
        <v>0</v>
      </c>
      <c r="BD774" s="60">
        <v>0</v>
      </c>
      <c r="BE774" s="60">
        <v>0</v>
      </c>
      <c r="BF774" s="60">
        <v>0</v>
      </c>
      <c r="BG774" s="60">
        <v>0</v>
      </c>
      <c r="BH774" s="60">
        <v>0</v>
      </c>
      <c r="BI774" s="60">
        <v>229030.47</v>
      </c>
      <c r="BJ774" s="61">
        <v>384</v>
      </c>
      <c r="BK774" s="2" t="s">
        <v>3534</v>
      </c>
      <c r="CA774" s="55"/>
      <c r="CB774" s="55"/>
      <c r="CC774" s="55"/>
      <c r="CD774" s="55"/>
    </row>
    <row r="775" spans="1:82" s="1" customFormat="1" ht="15" x14ac:dyDescent="0.25">
      <c r="A775" s="56" t="s">
        <v>127</v>
      </c>
      <c r="B775" s="56" t="s">
        <v>104</v>
      </c>
      <c r="C775" s="56" t="s">
        <v>128</v>
      </c>
      <c r="D775"/>
      <c r="E775"/>
      <c r="F775"/>
      <c r="G775" s="56" t="s">
        <v>129</v>
      </c>
      <c r="H775" s="56" t="s">
        <v>130</v>
      </c>
      <c r="I775" s="56" t="s">
        <v>1015</v>
      </c>
      <c r="J775"/>
      <c r="K775" s="56" t="s">
        <v>70</v>
      </c>
      <c r="L775" s="56" t="s">
        <v>131</v>
      </c>
      <c r="M775"/>
      <c r="N775"/>
      <c r="O775" s="56" t="s">
        <v>1016</v>
      </c>
      <c r="P775"/>
      <c r="Q775" s="56" t="s">
        <v>1018</v>
      </c>
      <c r="R775"/>
      <c r="S775"/>
      <c r="T775" s="56" t="s">
        <v>3669</v>
      </c>
      <c r="U775" s="56" t="s">
        <v>3663</v>
      </c>
      <c r="V775" s="56" t="s">
        <v>3670</v>
      </c>
      <c r="W775" s="58">
        <v>34304</v>
      </c>
      <c r="X775" s="59" t="s">
        <v>3671</v>
      </c>
      <c r="Y775" s="56" t="s">
        <v>1979</v>
      </c>
      <c r="Z775" s="56" t="s">
        <v>1980</v>
      </c>
      <c r="AA775" s="56" t="s">
        <v>76</v>
      </c>
      <c r="AB775" s="56" t="s">
        <v>77</v>
      </c>
      <c r="AC775" s="56" t="s">
        <v>78</v>
      </c>
      <c r="AD775"/>
      <c r="AE775" s="56" t="s">
        <v>1981</v>
      </c>
      <c r="AF775" s="56" t="s">
        <v>1982</v>
      </c>
      <c r="AG775" s="56" t="s">
        <v>1983</v>
      </c>
      <c r="AH775" s="56" t="s">
        <v>1984</v>
      </c>
      <c r="AI775" s="56" t="s">
        <v>74</v>
      </c>
      <c r="AJ775" s="56" t="s">
        <v>79</v>
      </c>
      <c r="AK775" s="56" t="s">
        <v>109</v>
      </c>
      <c r="AL775" s="56" t="s">
        <v>110</v>
      </c>
      <c r="AM775"/>
      <c r="AN775" s="56" t="s">
        <v>75</v>
      </c>
      <c r="AO775" s="56" t="s">
        <v>3</v>
      </c>
      <c r="AP775" s="60">
        <v>24.09</v>
      </c>
      <c r="AQ775" s="60">
        <v>0</v>
      </c>
      <c r="AR775" s="58">
        <v>1</v>
      </c>
      <c r="AS775" s="58">
        <v>0</v>
      </c>
      <c r="AT775" s="60">
        <v>11418.38</v>
      </c>
      <c r="AU775" s="60">
        <v>16188.15</v>
      </c>
      <c r="AV775" s="60">
        <v>24.09</v>
      </c>
      <c r="AW775" s="60">
        <v>17922.060000000001</v>
      </c>
      <c r="AX775" s="60">
        <v>7882.55</v>
      </c>
      <c r="AY775" s="60">
        <v>25587.95</v>
      </c>
      <c r="AZ775" s="60">
        <v>75015.69</v>
      </c>
      <c r="BA775" s="60">
        <v>86434.07</v>
      </c>
      <c r="BB775" s="60">
        <v>16188.15</v>
      </c>
      <c r="BC775" s="60">
        <v>0</v>
      </c>
      <c r="BD775" s="60">
        <v>0</v>
      </c>
      <c r="BE775" s="60">
        <v>0</v>
      </c>
      <c r="BF775" s="60">
        <v>0</v>
      </c>
      <c r="BG775" s="60">
        <v>0</v>
      </c>
      <c r="BH775" s="60">
        <v>0</v>
      </c>
      <c r="BI775" s="60">
        <v>229030.47</v>
      </c>
      <c r="BJ775" s="61">
        <v>384</v>
      </c>
      <c r="BK775" s="2" t="s">
        <v>3534</v>
      </c>
      <c r="CA775" s="55"/>
      <c r="CB775" s="55"/>
      <c r="CC775" s="55"/>
      <c r="CD775" s="55"/>
    </row>
    <row r="776" spans="1:82" s="1" customFormat="1" ht="15" x14ac:dyDescent="0.25">
      <c r="A776" s="56" t="s">
        <v>127</v>
      </c>
      <c r="B776" s="56" t="s">
        <v>104</v>
      </c>
      <c r="C776" s="56" t="s">
        <v>128</v>
      </c>
      <c r="D776"/>
      <c r="E776"/>
      <c r="F776"/>
      <c r="G776" s="56" t="s">
        <v>129</v>
      </c>
      <c r="H776" s="56" t="s">
        <v>130</v>
      </c>
      <c r="I776" s="56" t="s">
        <v>1015</v>
      </c>
      <c r="J776"/>
      <c r="K776" s="56" t="s">
        <v>70</v>
      </c>
      <c r="L776" s="56" t="s">
        <v>131</v>
      </c>
      <c r="M776"/>
      <c r="N776"/>
      <c r="O776" s="56" t="s">
        <v>1016</v>
      </c>
      <c r="P776"/>
      <c r="Q776" s="56" t="s">
        <v>1017</v>
      </c>
      <c r="R776"/>
      <c r="S776"/>
      <c r="T776" s="56" t="s">
        <v>3669</v>
      </c>
      <c r="U776" s="56" t="s">
        <v>3663</v>
      </c>
      <c r="V776" s="56" t="s">
        <v>801</v>
      </c>
      <c r="W776" s="58">
        <v>33442</v>
      </c>
      <c r="X776" s="59" t="s">
        <v>3672</v>
      </c>
      <c r="Y776" s="56" t="s">
        <v>3673</v>
      </c>
      <c r="Z776" s="56" t="s">
        <v>3674</v>
      </c>
      <c r="AA776" s="56" t="s">
        <v>94</v>
      </c>
      <c r="AB776" s="56" t="s">
        <v>809</v>
      </c>
      <c r="AC776" s="56" t="s">
        <v>116</v>
      </c>
      <c r="AD776"/>
      <c r="AE776" s="56" t="s">
        <v>3675</v>
      </c>
      <c r="AF776" s="56" t="s">
        <v>824</v>
      </c>
      <c r="AG776" s="56" t="s">
        <v>123</v>
      </c>
      <c r="AH776" s="56" t="s">
        <v>3676</v>
      </c>
      <c r="AI776" s="56" t="s">
        <v>81</v>
      </c>
      <c r="AJ776" s="56" t="s">
        <v>94</v>
      </c>
      <c r="AK776" s="56" t="s">
        <v>3673</v>
      </c>
      <c r="AL776" s="56" t="s">
        <v>3673</v>
      </c>
      <c r="AM776"/>
      <c r="AN776" s="56" t="s">
        <v>75</v>
      </c>
      <c r="AO776" s="56" t="s">
        <v>2</v>
      </c>
      <c r="AP776" s="60">
        <v>21.82</v>
      </c>
      <c r="AQ776" s="60">
        <v>0</v>
      </c>
      <c r="AR776" s="58">
        <v>1</v>
      </c>
      <c r="AS776" s="58">
        <v>0</v>
      </c>
      <c r="AT776" s="60">
        <v>11418.38</v>
      </c>
      <c r="AU776" s="60">
        <v>16188.15</v>
      </c>
      <c r="AV776" s="60">
        <v>15.9</v>
      </c>
      <c r="AW776" s="60">
        <v>17922.060000000001</v>
      </c>
      <c r="AX776" s="60">
        <v>7882.55</v>
      </c>
      <c r="AY776" s="60">
        <v>25587.95</v>
      </c>
      <c r="AZ776" s="60">
        <v>75015.69</v>
      </c>
      <c r="BA776" s="60">
        <v>86434.07</v>
      </c>
      <c r="BB776" s="60">
        <v>16188.15</v>
      </c>
      <c r="BC776" s="60">
        <v>0</v>
      </c>
      <c r="BD776" s="60">
        <v>0</v>
      </c>
      <c r="BE776" s="60">
        <v>0</v>
      </c>
      <c r="BF776" s="60">
        <v>0</v>
      </c>
      <c r="BG776" s="60">
        <v>0</v>
      </c>
      <c r="BH776" s="60">
        <v>0</v>
      </c>
      <c r="BI776" s="60">
        <v>229030.47</v>
      </c>
      <c r="BJ776" s="61">
        <v>384</v>
      </c>
      <c r="BK776" s="2" t="s">
        <v>3534</v>
      </c>
      <c r="CA776" s="55"/>
      <c r="CB776" s="55"/>
      <c r="CC776" s="55"/>
      <c r="CD776" s="55"/>
    </row>
    <row r="777" spans="1:82" s="1" customFormat="1" ht="15" x14ac:dyDescent="0.25">
      <c r="A777" s="56" t="s">
        <v>127</v>
      </c>
      <c r="B777" s="56" t="s">
        <v>104</v>
      </c>
      <c r="C777" s="56" t="s">
        <v>128</v>
      </c>
      <c r="D777"/>
      <c r="E777"/>
      <c r="F777"/>
      <c r="G777" s="56" t="s">
        <v>129</v>
      </c>
      <c r="H777" s="56" t="s">
        <v>130</v>
      </c>
      <c r="I777" s="56" t="s">
        <v>1015</v>
      </c>
      <c r="J777"/>
      <c r="K777" s="56" t="s">
        <v>70</v>
      </c>
      <c r="L777" s="56" t="s">
        <v>131</v>
      </c>
      <c r="M777"/>
      <c r="N777"/>
      <c r="O777" s="56" t="s">
        <v>1016</v>
      </c>
      <c r="P777"/>
      <c r="Q777" s="56" t="s">
        <v>1017</v>
      </c>
      <c r="R777"/>
      <c r="S777"/>
      <c r="T777" s="56" t="s">
        <v>3669</v>
      </c>
      <c r="U777" s="56" t="s">
        <v>3669</v>
      </c>
      <c r="V777" s="56" t="s">
        <v>801</v>
      </c>
      <c r="W777" s="58">
        <v>33801</v>
      </c>
      <c r="X777" s="59" t="s">
        <v>3677</v>
      </c>
      <c r="Y777" s="56" t="s">
        <v>3673</v>
      </c>
      <c r="Z777" s="56" t="s">
        <v>3674</v>
      </c>
      <c r="AA777" s="56" t="s">
        <v>94</v>
      </c>
      <c r="AB777" s="56" t="s">
        <v>809</v>
      </c>
      <c r="AC777" s="56" t="s">
        <v>116</v>
      </c>
      <c r="AD777"/>
      <c r="AE777" s="56" t="s">
        <v>3675</v>
      </c>
      <c r="AF777" s="56" t="s">
        <v>824</v>
      </c>
      <c r="AG777" s="56" t="s">
        <v>123</v>
      </c>
      <c r="AH777" s="56" t="s">
        <v>3676</v>
      </c>
      <c r="AI777" s="56" t="s">
        <v>81</v>
      </c>
      <c r="AJ777" s="56" t="s">
        <v>94</v>
      </c>
      <c r="AK777" s="56" t="s">
        <v>3673</v>
      </c>
      <c r="AL777" s="56" t="s">
        <v>3673</v>
      </c>
      <c r="AM777"/>
      <c r="AN777" s="56" t="s">
        <v>75</v>
      </c>
      <c r="AO777" s="56" t="s">
        <v>2</v>
      </c>
      <c r="AP777" s="60">
        <v>3.26</v>
      </c>
      <c r="AQ777" s="60">
        <v>0</v>
      </c>
      <c r="AR777" s="58">
        <v>1</v>
      </c>
      <c r="AS777" s="58">
        <v>0</v>
      </c>
      <c r="AT777" s="60">
        <v>11418.38</v>
      </c>
      <c r="AU777" s="60">
        <v>16188.15</v>
      </c>
      <c r="AV777" s="60">
        <v>2.38</v>
      </c>
      <c r="AW777" s="60">
        <v>17922.060000000001</v>
      </c>
      <c r="AX777" s="60">
        <v>7882.55</v>
      </c>
      <c r="AY777" s="60">
        <v>25587.95</v>
      </c>
      <c r="AZ777" s="60">
        <v>75015.69</v>
      </c>
      <c r="BA777" s="60">
        <v>86434.07</v>
      </c>
      <c r="BB777" s="60">
        <v>16188.15</v>
      </c>
      <c r="BC777" s="60">
        <v>0</v>
      </c>
      <c r="BD777" s="60">
        <v>0</v>
      </c>
      <c r="BE777" s="60">
        <v>0</v>
      </c>
      <c r="BF777" s="60">
        <v>0</v>
      </c>
      <c r="BG777" s="60">
        <v>0</v>
      </c>
      <c r="BH777" s="60">
        <v>0</v>
      </c>
      <c r="BI777" s="60">
        <v>229030.47</v>
      </c>
      <c r="BJ777" s="61">
        <v>384</v>
      </c>
      <c r="BK777" s="2" t="s">
        <v>3534</v>
      </c>
      <c r="CA777" s="55"/>
      <c r="CB777" s="55"/>
      <c r="CC777" s="55"/>
      <c r="CD777" s="55"/>
    </row>
    <row r="778" spans="1:82" s="1" customFormat="1" ht="15" x14ac:dyDescent="0.25">
      <c r="A778" s="56" t="s">
        <v>127</v>
      </c>
      <c r="B778" s="56" t="s">
        <v>104</v>
      </c>
      <c r="C778" s="56" t="s">
        <v>128</v>
      </c>
      <c r="D778"/>
      <c r="E778"/>
      <c r="F778"/>
      <c r="G778" s="56" t="s">
        <v>129</v>
      </c>
      <c r="H778" s="56" t="s">
        <v>130</v>
      </c>
      <c r="I778" s="56" t="s">
        <v>1015</v>
      </c>
      <c r="J778"/>
      <c r="K778" s="56" t="s">
        <v>70</v>
      </c>
      <c r="L778" s="56" t="s">
        <v>131</v>
      </c>
      <c r="M778"/>
      <c r="N778"/>
      <c r="O778" s="56" t="s">
        <v>1016</v>
      </c>
      <c r="P778"/>
      <c r="Q778" s="56" t="s">
        <v>1017</v>
      </c>
      <c r="R778"/>
      <c r="S778"/>
      <c r="T778" s="56" t="s">
        <v>3669</v>
      </c>
      <c r="U778" s="56" t="s">
        <v>3669</v>
      </c>
      <c r="V778" s="56" t="s">
        <v>801</v>
      </c>
      <c r="W778" s="58">
        <v>33802</v>
      </c>
      <c r="X778" s="59" t="s">
        <v>3678</v>
      </c>
      <c r="Y778" s="56" t="s">
        <v>3673</v>
      </c>
      <c r="Z778" s="56" t="s">
        <v>3674</v>
      </c>
      <c r="AA778" s="56" t="s">
        <v>94</v>
      </c>
      <c r="AB778" s="56" t="s">
        <v>809</v>
      </c>
      <c r="AC778" s="56" t="s">
        <v>116</v>
      </c>
      <c r="AD778"/>
      <c r="AE778" s="56" t="s">
        <v>3675</v>
      </c>
      <c r="AF778" s="56" t="s">
        <v>824</v>
      </c>
      <c r="AG778" s="56" t="s">
        <v>123</v>
      </c>
      <c r="AH778" s="56" t="s">
        <v>3676</v>
      </c>
      <c r="AI778" s="56" t="s">
        <v>81</v>
      </c>
      <c r="AJ778" s="56" t="s">
        <v>94</v>
      </c>
      <c r="AK778" s="56" t="s">
        <v>3673</v>
      </c>
      <c r="AL778" s="56" t="s">
        <v>3673</v>
      </c>
      <c r="AM778"/>
      <c r="AN778" s="56" t="s">
        <v>75</v>
      </c>
      <c r="AO778" s="56" t="s">
        <v>2</v>
      </c>
      <c r="AP778" s="60">
        <v>23.32</v>
      </c>
      <c r="AQ778" s="60">
        <v>0</v>
      </c>
      <c r="AR778" s="58">
        <v>1</v>
      </c>
      <c r="AS778" s="58">
        <v>0</v>
      </c>
      <c r="AT778" s="60">
        <v>11418.38</v>
      </c>
      <c r="AU778" s="60">
        <v>16188.15</v>
      </c>
      <c r="AV778" s="60">
        <v>17</v>
      </c>
      <c r="AW778" s="60">
        <v>17922.060000000001</v>
      </c>
      <c r="AX778" s="60">
        <v>7882.55</v>
      </c>
      <c r="AY778" s="60">
        <v>25587.95</v>
      </c>
      <c r="AZ778" s="60">
        <v>75015.69</v>
      </c>
      <c r="BA778" s="60">
        <v>86434.07</v>
      </c>
      <c r="BB778" s="60">
        <v>16188.15</v>
      </c>
      <c r="BC778" s="60">
        <v>0</v>
      </c>
      <c r="BD778" s="60">
        <v>0</v>
      </c>
      <c r="BE778" s="60">
        <v>0</v>
      </c>
      <c r="BF778" s="60">
        <v>0</v>
      </c>
      <c r="BG778" s="60">
        <v>0</v>
      </c>
      <c r="BH778" s="60">
        <v>0</v>
      </c>
      <c r="BI778" s="60">
        <v>229030.47</v>
      </c>
      <c r="BJ778" s="61">
        <v>384</v>
      </c>
      <c r="BK778" s="2" t="s">
        <v>3534</v>
      </c>
      <c r="CA778" s="55"/>
      <c r="CB778" s="55"/>
      <c r="CC778" s="55"/>
      <c r="CD778" s="55"/>
    </row>
    <row r="779" spans="1:82" s="1" customFormat="1" ht="15" x14ac:dyDescent="0.25">
      <c r="A779" s="56" t="s">
        <v>127</v>
      </c>
      <c r="B779" s="56" t="s">
        <v>104</v>
      </c>
      <c r="C779" s="56" t="s">
        <v>128</v>
      </c>
      <c r="D779"/>
      <c r="E779"/>
      <c r="F779"/>
      <c r="G779" s="56" t="s">
        <v>129</v>
      </c>
      <c r="H779" s="56" t="s">
        <v>130</v>
      </c>
      <c r="I779" s="56" t="s">
        <v>1015</v>
      </c>
      <c r="J779"/>
      <c r="K779" s="56" t="s">
        <v>70</v>
      </c>
      <c r="L779" s="56" t="s">
        <v>131</v>
      </c>
      <c r="M779"/>
      <c r="N779"/>
      <c r="O779" s="56" t="s">
        <v>1016</v>
      </c>
      <c r="P779"/>
      <c r="Q779" s="56" t="s">
        <v>1017</v>
      </c>
      <c r="R779"/>
      <c r="S779"/>
      <c r="T779" s="56" t="s">
        <v>3669</v>
      </c>
      <c r="U779" s="56" t="s">
        <v>3663</v>
      </c>
      <c r="V779" s="56" t="s">
        <v>3679</v>
      </c>
      <c r="W779" s="58">
        <v>29510</v>
      </c>
      <c r="X779" s="59" t="s">
        <v>3680</v>
      </c>
      <c r="Y779" s="56" t="s">
        <v>3653</v>
      </c>
      <c r="Z779" s="56" t="s">
        <v>3654</v>
      </c>
      <c r="AA779" s="56" t="s">
        <v>980</v>
      </c>
      <c r="AB779" s="56" t="s">
        <v>981</v>
      </c>
      <c r="AC779" s="56" t="s">
        <v>101</v>
      </c>
      <c r="AD779"/>
      <c r="AE779" s="56" t="s">
        <v>3655</v>
      </c>
      <c r="AF779" s="56" t="s">
        <v>824</v>
      </c>
      <c r="AG779" s="56" t="s">
        <v>123</v>
      </c>
      <c r="AH779" s="56" t="s">
        <v>3656</v>
      </c>
      <c r="AI779" s="56" t="s">
        <v>81</v>
      </c>
      <c r="AJ779" s="56" t="s">
        <v>79</v>
      </c>
      <c r="AK779" s="56" t="s">
        <v>3653</v>
      </c>
      <c r="AL779" s="56" t="s">
        <v>3653</v>
      </c>
      <c r="AM779"/>
      <c r="AN779" s="56" t="s">
        <v>75</v>
      </c>
      <c r="AO779" s="56" t="s">
        <v>2</v>
      </c>
      <c r="AP779" s="60">
        <v>256.61</v>
      </c>
      <c r="AQ779" s="60">
        <v>0</v>
      </c>
      <c r="AR779" s="58">
        <v>1</v>
      </c>
      <c r="AS779" s="58">
        <v>0</v>
      </c>
      <c r="AT779" s="60">
        <v>11418.38</v>
      </c>
      <c r="AU779" s="60">
        <v>16188.15</v>
      </c>
      <c r="AV779" s="60">
        <v>187</v>
      </c>
      <c r="AW779" s="60">
        <v>17922.060000000001</v>
      </c>
      <c r="AX779" s="60">
        <v>7882.55</v>
      </c>
      <c r="AY779" s="60">
        <v>25587.95</v>
      </c>
      <c r="AZ779" s="60">
        <v>75015.69</v>
      </c>
      <c r="BA779" s="60">
        <v>86434.07</v>
      </c>
      <c r="BB779" s="60">
        <v>16188.15</v>
      </c>
      <c r="BC779" s="60">
        <v>0</v>
      </c>
      <c r="BD779" s="60">
        <v>0</v>
      </c>
      <c r="BE779" s="60">
        <v>0</v>
      </c>
      <c r="BF779" s="60">
        <v>0</v>
      </c>
      <c r="BG779" s="60">
        <v>0</v>
      </c>
      <c r="BH779" s="60">
        <v>0</v>
      </c>
      <c r="BI779" s="60">
        <v>229030.47</v>
      </c>
      <c r="BJ779" s="61">
        <v>384</v>
      </c>
      <c r="BK779" s="2" t="s">
        <v>3534</v>
      </c>
      <c r="CA779" s="55"/>
      <c r="CB779" s="55"/>
      <c r="CC779" s="55"/>
      <c r="CD779" s="55"/>
    </row>
    <row r="780" spans="1:82" s="1" customFormat="1" ht="15" x14ac:dyDescent="0.25">
      <c r="A780" s="56" t="s">
        <v>127</v>
      </c>
      <c r="B780" s="56" t="s">
        <v>104</v>
      </c>
      <c r="C780" s="56" t="s">
        <v>128</v>
      </c>
      <c r="D780"/>
      <c r="E780"/>
      <c r="F780"/>
      <c r="G780" s="56" t="s">
        <v>129</v>
      </c>
      <c r="H780" s="56" t="s">
        <v>130</v>
      </c>
      <c r="I780" s="56" t="s">
        <v>1015</v>
      </c>
      <c r="J780"/>
      <c r="K780" s="56" t="s">
        <v>70</v>
      </c>
      <c r="L780" s="56" t="s">
        <v>131</v>
      </c>
      <c r="M780"/>
      <c r="N780"/>
      <c r="O780" s="56" t="s">
        <v>1016</v>
      </c>
      <c r="P780"/>
      <c r="Q780" s="56" t="s">
        <v>1018</v>
      </c>
      <c r="R780"/>
      <c r="S780"/>
      <c r="T780" s="56" t="s">
        <v>3669</v>
      </c>
      <c r="U780" s="56" t="s">
        <v>3663</v>
      </c>
      <c r="V780" s="56" t="s">
        <v>789</v>
      </c>
      <c r="W780" s="58">
        <v>35233</v>
      </c>
      <c r="X780" s="59" t="s">
        <v>3681</v>
      </c>
      <c r="Y780" s="56" t="s">
        <v>790</v>
      </c>
      <c r="Z780" s="56" t="s">
        <v>791</v>
      </c>
      <c r="AA780" s="56" t="s">
        <v>119</v>
      </c>
      <c r="AB780" s="56" t="s">
        <v>173</v>
      </c>
      <c r="AC780" s="56" t="s">
        <v>174</v>
      </c>
      <c r="AD780"/>
      <c r="AE780" s="56" t="s">
        <v>792</v>
      </c>
      <c r="AF780" s="56" t="s">
        <v>114</v>
      </c>
      <c r="AG780" s="56" t="s">
        <v>115</v>
      </c>
      <c r="AH780" s="56" t="s">
        <v>793</v>
      </c>
      <c r="AI780" s="56" t="s">
        <v>74</v>
      </c>
      <c r="AJ780" s="56" t="s">
        <v>79</v>
      </c>
      <c r="AK780" s="56" t="s">
        <v>794</v>
      </c>
      <c r="AL780" s="56" t="s">
        <v>794</v>
      </c>
      <c r="AM780"/>
      <c r="AN780" s="56" t="s">
        <v>75</v>
      </c>
      <c r="AO780" s="56" t="s">
        <v>3</v>
      </c>
      <c r="AP780" s="60">
        <v>72.2</v>
      </c>
      <c r="AQ780" s="60">
        <v>0</v>
      </c>
      <c r="AR780" s="58">
        <v>1</v>
      </c>
      <c r="AS780" s="58">
        <v>0</v>
      </c>
      <c r="AT780" s="60">
        <v>11418.38</v>
      </c>
      <c r="AU780" s="60">
        <v>16188.15</v>
      </c>
      <c r="AV780" s="60">
        <v>72.2</v>
      </c>
      <c r="AW780" s="60">
        <v>17922.060000000001</v>
      </c>
      <c r="AX780" s="60">
        <v>7882.55</v>
      </c>
      <c r="AY780" s="60">
        <v>25587.95</v>
      </c>
      <c r="AZ780" s="60">
        <v>75015.69</v>
      </c>
      <c r="BA780" s="60">
        <v>86434.07</v>
      </c>
      <c r="BB780" s="60">
        <v>16188.15</v>
      </c>
      <c r="BC780" s="60">
        <v>0</v>
      </c>
      <c r="BD780" s="60">
        <v>0</v>
      </c>
      <c r="BE780" s="60">
        <v>0</v>
      </c>
      <c r="BF780" s="60">
        <v>0</v>
      </c>
      <c r="BG780" s="60">
        <v>0</v>
      </c>
      <c r="BH780" s="60">
        <v>0</v>
      </c>
      <c r="BI780" s="60">
        <v>229030.47</v>
      </c>
      <c r="BJ780" s="61">
        <v>384</v>
      </c>
      <c r="BK780" s="2" t="s">
        <v>3534</v>
      </c>
      <c r="CA780" s="55"/>
      <c r="CB780" s="55"/>
      <c r="CC780" s="55"/>
      <c r="CD780" s="55"/>
    </row>
    <row r="781" spans="1:82" s="1" customFormat="1" ht="15" x14ac:dyDescent="0.25">
      <c r="A781" s="56" t="s">
        <v>127</v>
      </c>
      <c r="B781" s="56" t="s">
        <v>104</v>
      </c>
      <c r="C781" s="56" t="s">
        <v>128</v>
      </c>
      <c r="D781"/>
      <c r="E781"/>
      <c r="F781"/>
      <c r="G781" s="56" t="s">
        <v>129</v>
      </c>
      <c r="H781" s="56" t="s">
        <v>130</v>
      </c>
      <c r="I781" s="56" t="s">
        <v>1015</v>
      </c>
      <c r="J781"/>
      <c r="K781" s="56" t="s">
        <v>70</v>
      </c>
      <c r="L781" s="56" t="s">
        <v>131</v>
      </c>
      <c r="M781"/>
      <c r="N781"/>
      <c r="O781" s="56" t="s">
        <v>1016</v>
      </c>
      <c r="P781"/>
      <c r="Q781" s="56" t="s">
        <v>1018</v>
      </c>
      <c r="R781"/>
      <c r="S781"/>
      <c r="T781" s="56" t="s">
        <v>3669</v>
      </c>
      <c r="U781" s="56" t="s">
        <v>3663</v>
      </c>
      <c r="V781" s="56" t="s">
        <v>112</v>
      </c>
      <c r="W781" s="58">
        <v>31694</v>
      </c>
      <c r="X781" s="59" t="s">
        <v>3682</v>
      </c>
      <c r="Y781" s="56" t="s">
        <v>3683</v>
      </c>
      <c r="Z781" s="56" t="s">
        <v>3684</v>
      </c>
      <c r="AA781" s="56" t="s">
        <v>105</v>
      </c>
      <c r="AB781" s="56" t="s">
        <v>3218</v>
      </c>
      <c r="AC781" s="56" t="s">
        <v>133</v>
      </c>
      <c r="AD781"/>
      <c r="AE781" s="56" t="s">
        <v>3685</v>
      </c>
      <c r="AF781" s="56" t="s">
        <v>876</v>
      </c>
      <c r="AG781" s="56" t="s">
        <v>115</v>
      </c>
      <c r="AH781" s="56" t="s">
        <v>877</v>
      </c>
      <c r="AI781" s="56" t="s">
        <v>74</v>
      </c>
      <c r="AJ781" s="56" t="s">
        <v>821</v>
      </c>
      <c r="AK781" s="56" t="s">
        <v>3221</v>
      </c>
      <c r="AL781" s="56" t="s">
        <v>3221</v>
      </c>
      <c r="AM781"/>
      <c r="AN781" s="56" t="s">
        <v>75</v>
      </c>
      <c r="AO781" s="56" t="s">
        <v>3</v>
      </c>
      <c r="AP781" s="60">
        <v>24.7</v>
      </c>
      <c r="AQ781" s="60">
        <v>0</v>
      </c>
      <c r="AR781" s="58">
        <v>1</v>
      </c>
      <c r="AS781" s="58">
        <v>0</v>
      </c>
      <c r="AT781" s="60">
        <v>11418.38</v>
      </c>
      <c r="AU781" s="60">
        <v>16188.15</v>
      </c>
      <c r="AV781" s="60">
        <v>24.7</v>
      </c>
      <c r="AW781" s="60">
        <v>17922.060000000001</v>
      </c>
      <c r="AX781" s="60">
        <v>7882.55</v>
      </c>
      <c r="AY781" s="60">
        <v>25587.95</v>
      </c>
      <c r="AZ781" s="60">
        <v>75015.69</v>
      </c>
      <c r="BA781" s="60">
        <v>86434.07</v>
      </c>
      <c r="BB781" s="60">
        <v>16188.15</v>
      </c>
      <c r="BC781" s="60">
        <v>0</v>
      </c>
      <c r="BD781" s="60">
        <v>0</v>
      </c>
      <c r="BE781" s="60">
        <v>0</v>
      </c>
      <c r="BF781" s="60">
        <v>0</v>
      </c>
      <c r="BG781" s="60">
        <v>0</v>
      </c>
      <c r="BH781" s="60">
        <v>0</v>
      </c>
      <c r="BI781" s="60">
        <v>229030.47</v>
      </c>
      <c r="BJ781" s="61">
        <v>384</v>
      </c>
      <c r="BK781" s="2" t="s">
        <v>3534</v>
      </c>
      <c r="CA781" s="55"/>
      <c r="CB781" s="55"/>
      <c r="CC781" s="55"/>
      <c r="CD781" s="55"/>
    </row>
    <row r="782" spans="1:82" s="1" customFormat="1" ht="15" x14ac:dyDescent="0.25">
      <c r="A782" s="56" t="s">
        <v>127</v>
      </c>
      <c r="B782" s="56" t="s">
        <v>104</v>
      </c>
      <c r="C782" s="56" t="s">
        <v>128</v>
      </c>
      <c r="D782"/>
      <c r="E782"/>
      <c r="F782"/>
      <c r="G782" s="56" t="s">
        <v>129</v>
      </c>
      <c r="H782" s="56" t="s">
        <v>130</v>
      </c>
      <c r="I782" s="56" t="s">
        <v>1015</v>
      </c>
      <c r="J782"/>
      <c r="K782" s="56" t="s">
        <v>70</v>
      </c>
      <c r="L782" s="56" t="s">
        <v>131</v>
      </c>
      <c r="M782"/>
      <c r="N782"/>
      <c r="O782" s="56" t="s">
        <v>1016</v>
      </c>
      <c r="P782"/>
      <c r="Q782" s="56" t="s">
        <v>1017</v>
      </c>
      <c r="R782"/>
      <c r="S782"/>
      <c r="T782" s="56" t="s">
        <v>3686</v>
      </c>
      <c r="U782" s="56" t="s">
        <v>3663</v>
      </c>
      <c r="V782" s="56" t="s">
        <v>3687</v>
      </c>
      <c r="W782" s="58">
        <v>14567</v>
      </c>
      <c r="X782" s="59" t="s">
        <v>3688</v>
      </c>
      <c r="Y782" s="56" t="s">
        <v>3689</v>
      </c>
      <c r="Z782" s="56" t="s">
        <v>3690</v>
      </c>
      <c r="AA782" s="56" t="s">
        <v>105</v>
      </c>
      <c r="AB782" s="56" t="s">
        <v>106</v>
      </c>
      <c r="AC782" s="56" t="s">
        <v>107</v>
      </c>
      <c r="AD782"/>
      <c r="AE782" s="56" t="s">
        <v>3691</v>
      </c>
      <c r="AF782" s="56" t="s">
        <v>824</v>
      </c>
      <c r="AG782" s="56" t="s">
        <v>123</v>
      </c>
      <c r="AH782" s="56" t="s">
        <v>3692</v>
      </c>
      <c r="AI782" s="56" t="s">
        <v>81</v>
      </c>
      <c r="AJ782" s="56" t="s">
        <v>108</v>
      </c>
      <c r="AK782" s="56" t="s">
        <v>109</v>
      </c>
      <c r="AL782" s="56" t="s">
        <v>110</v>
      </c>
      <c r="AM782"/>
      <c r="AN782" s="56" t="s">
        <v>75</v>
      </c>
      <c r="AO782" s="56" t="s">
        <v>2</v>
      </c>
      <c r="AP782" s="60">
        <v>261.77999999999997</v>
      </c>
      <c r="AQ782" s="60">
        <v>0</v>
      </c>
      <c r="AR782" s="58">
        <v>1</v>
      </c>
      <c r="AS782" s="58">
        <v>0</v>
      </c>
      <c r="AT782" s="60">
        <v>11418.38</v>
      </c>
      <c r="AU782" s="60">
        <v>16188.15</v>
      </c>
      <c r="AV782" s="60">
        <v>190.77</v>
      </c>
      <c r="AW782" s="60">
        <v>17922.060000000001</v>
      </c>
      <c r="AX782" s="60">
        <v>7882.55</v>
      </c>
      <c r="AY782" s="60">
        <v>25587.95</v>
      </c>
      <c r="AZ782" s="60">
        <v>75015.69</v>
      </c>
      <c r="BA782" s="60">
        <v>86434.07</v>
      </c>
      <c r="BB782" s="60">
        <v>16188.15</v>
      </c>
      <c r="BC782" s="60">
        <v>0</v>
      </c>
      <c r="BD782" s="60">
        <v>0</v>
      </c>
      <c r="BE782" s="60">
        <v>0</v>
      </c>
      <c r="BF782" s="60">
        <v>0</v>
      </c>
      <c r="BG782" s="60">
        <v>0</v>
      </c>
      <c r="BH782" s="60">
        <v>0</v>
      </c>
      <c r="BI782" s="60">
        <v>229030.47</v>
      </c>
      <c r="BJ782" s="61">
        <v>384</v>
      </c>
      <c r="BK782" s="2" t="s">
        <v>3534</v>
      </c>
      <c r="CA782" s="55"/>
      <c r="CB782" s="55"/>
      <c r="CC782" s="55"/>
      <c r="CD782" s="55"/>
    </row>
    <row r="783" spans="1:82" s="1" customFormat="1" ht="15" x14ac:dyDescent="0.25">
      <c r="A783" s="56" t="s">
        <v>127</v>
      </c>
      <c r="B783" s="56" t="s">
        <v>104</v>
      </c>
      <c r="C783" s="56" t="s">
        <v>128</v>
      </c>
      <c r="D783"/>
      <c r="E783"/>
      <c r="F783"/>
      <c r="G783" s="56" t="s">
        <v>129</v>
      </c>
      <c r="H783" s="56" t="s">
        <v>130</v>
      </c>
      <c r="I783" s="56" t="s">
        <v>1015</v>
      </c>
      <c r="J783"/>
      <c r="K783" s="56" t="s">
        <v>70</v>
      </c>
      <c r="L783" s="56" t="s">
        <v>131</v>
      </c>
      <c r="M783"/>
      <c r="N783"/>
      <c r="O783" s="56" t="s">
        <v>1016</v>
      </c>
      <c r="P783"/>
      <c r="Q783" s="56" t="s">
        <v>1017</v>
      </c>
      <c r="R783"/>
      <c r="S783"/>
      <c r="T783" s="56" t="s">
        <v>3686</v>
      </c>
      <c r="U783" s="56" t="s">
        <v>3669</v>
      </c>
      <c r="V783" s="56" t="s">
        <v>801</v>
      </c>
      <c r="W783" s="58">
        <v>15954</v>
      </c>
      <c r="X783" s="59" t="s">
        <v>3693</v>
      </c>
      <c r="Y783" s="56" t="s">
        <v>3673</v>
      </c>
      <c r="Z783" s="56" t="s">
        <v>3674</v>
      </c>
      <c r="AA783" s="56" t="s">
        <v>94</v>
      </c>
      <c r="AB783" s="56" t="s">
        <v>809</v>
      </c>
      <c r="AC783" s="56" t="s">
        <v>116</v>
      </c>
      <c r="AD783"/>
      <c r="AE783" s="56" t="s">
        <v>3675</v>
      </c>
      <c r="AF783" s="56" t="s">
        <v>824</v>
      </c>
      <c r="AG783" s="56" t="s">
        <v>123</v>
      </c>
      <c r="AH783" s="56" t="s">
        <v>3676</v>
      </c>
      <c r="AI783" s="56" t="s">
        <v>81</v>
      </c>
      <c r="AJ783" s="56" t="s">
        <v>94</v>
      </c>
      <c r="AK783" s="56" t="s">
        <v>3673</v>
      </c>
      <c r="AL783" s="56" t="s">
        <v>3673</v>
      </c>
      <c r="AM783"/>
      <c r="AN783" s="56" t="s">
        <v>75</v>
      </c>
      <c r="AO783" s="56" t="s">
        <v>2</v>
      </c>
      <c r="AP783" s="60">
        <v>11.59</v>
      </c>
      <c r="AQ783" s="60">
        <v>0</v>
      </c>
      <c r="AR783" s="58">
        <v>1</v>
      </c>
      <c r="AS783" s="58">
        <v>0</v>
      </c>
      <c r="AT783" s="60">
        <v>11418.38</v>
      </c>
      <c r="AU783" s="60">
        <v>16188.15</v>
      </c>
      <c r="AV783" s="60">
        <v>8.4499999999999993</v>
      </c>
      <c r="AW783" s="60">
        <v>17922.060000000001</v>
      </c>
      <c r="AX783" s="60">
        <v>7882.55</v>
      </c>
      <c r="AY783" s="60">
        <v>25587.95</v>
      </c>
      <c r="AZ783" s="60">
        <v>75015.69</v>
      </c>
      <c r="BA783" s="60">
        <v>86434.07</v>
      </c>
      <c r="BB783" s="60">
        <v>16188.15</v>
      </c>
      <c r="BC783" s="60">
        <v>0</v>
      </c>
      <c r="BD783" s="60">
        <v>0</v>
      </c>
      <c r="BE783" s="60">
        <v>0</v>
      </c>
      <c r="BF783" s="60">
        <v>0</v>
      </c>
      <c r="BG783" s="60">
        <v>0</v>
      </c>
      <c r="BH783" s="60">
        <v>0</v>
      </c>
      <c r="BI783" s="60">
        <v>229030.47</v>
      </c>
      <c r="BJ783" s="61">
        <v>384</v>
      </c>
      <c r="BK783" s="2" t="s">
        <v>3534</v>
      </c>
      <c r="CA783" s="55"/>
      <c r="CB783" s="55"/>
      <c r="CC783" s="55"/>
      <c r="CD783" s="55"/>
    </row>
    <row r="784" spans="1:82" s="1" customFormat="1" ht="15" x14ac:dyDescent="0.25">
      <c r="A784" s="56" t="s">
        <v>127</v>
      </c>
      <c r="B784" s="56" t="s">
        <v>104</v>
      </c>
      <c r="C784" s="56" t="s">
        <v>128</v>
      </c>
      <c r="D784"/>
      <c r="E784"/>
      <c r="F784"/>
      <c r="G784" s="56" t="s">
        <v>129</v>
      </c>
      <c r="H784" s="56" t="s">
        <v>130</v>
      </c>
      <c r="I784" s="56" t="s">
        <v>1015</v>
      </c>
      <c r="J784"/>
      <c r="K784" s="56" t="s">
        <v>70</v>
      </c>
      <c r="L784" s="56" t="s">
        <v>131</v>
      </c>
      <c r="M784"/>
      <c r="N784"/>
      <c r="O784" s="56" t="s">
        <v>1016</v>
      </c>
      <c r="P784"/>
      <c r="Q784" s="56" t="s">
        <v>1017</v>
      </c>
      <c r="R784"/>
      <c r="S784"/>
      <c r="T784" s="56" t="s">
        <v>3686</v>
      </c>
      <c r="U784" s="56" t="s">
        <v>3686</v>
      </c>
      <c r="V784" s="56" t="s">
        <v>801</v>
      </c>
      <c r="W784" s="58">
        <v>16052</v>
      </c>
      <c r="X784" s="59" t="s">
        <v>3694</v>
      </c>
      <c r="Y784" s="56" t="s">
        <v>3673</v>
      </c>
      <c r="Z784" s="56" t="s">
        <v>3674</v>
      </c>
      <c r="AA784" s="56" t="s">
        <v>94</v>
      </c>
      <c r="AB784" s="56" t="s">
        <v>809</v>
      </c>
      <c r="AC784" s="56" t="s">
        <v>116</v>
      </c>
      <c r="AD784"/>
      <c r="AE784" s="56" t="s">
        <v>3675</v>
      </c>
      <c r="AF784" s="56" t="s">
        <v>824</v>
      </c>
      <c r="AG784" s="56" t="s">
        <v>123</v>
      </c>
      <c r="AH784" s="56" t="s">
        <v>3676</v>
      </c>
      <c r="AI784" s="56" t="s">
        <v>81</v>
      </c>
      <c r="AJ784" s="56" t="s">
        <v>94</v>
      </c>
      <c r="AK784" s="56" t="s">
        <v>3673</v>
      </c>
      <c r="AL784" s="56" t="s">
        <v>3673</v>
      </c>
      <c r="AM784"/>
      <c r="AN784" s="56" t="s">
        <v>75</v>
      </c>
      <c r="AO784" s="56" t="s">
        <v>2</v>
      </c>
      <c r="AP784" s="60">
        <v>5.25</v>
      </c>
      <c r="AQ784" s="60">
        <v>0</v>
      </c>
      <c r="AR784" s="58">
        <v>1</v>
      </c>
      <c r="AS784" s="58">
        <v>0</v>
      </c>
      <c r="AT784" s="60">
        <v>11418.38</v>
      </c>
      <c r="AU784" s="60">
        <v>16188.15</v>
      </c>
      <c r="AV784" s="60">
        <v>3.83</v>
      </c>
      <c r="AW784" s="60">
        <v>17922.060000000001</v>
      </c>
      <c r="AX784" s="60">
        <v>7882.55</v>
      </c>
      <c r="AY784" s="60">
        <v>25587.95</v>
      </c>
      <c r="AZ784" s="60">
        <v>75015.69</v>
      </c>
      <c r="BA784" s="60">
        <v>86434.07</v>
      </c>
      <c r="BB784" s="60">
        <v>16188.15</v>
      </c>
      <c r="BC784" s="60">
        <v>0</v>
      </c>
      <c r="BD784" s="60">
        <v>0</v>
      </c>
      <c r="BE784" s="60">
        <v>0</v>
      </c>
      <c r="BF784" s="60">
        <v>0</v>
      </c>
      <c r="BG784" s="60">
        <v>0</v>
      </c>
      <c r="BH784" s="60">
        <v>0</v>
      </c>
      <c r="BI784" s="60">
        <v>229030.47</v>
      </c>
      <c r="BJ784" s="61">
        <v>384</v>
      </c>
      <c r="BK784" s="2" t="s">
        <v>3534</v>
      </c>
      <c r="CA784" s="55"/>
      <c r="CB784" s="55"/>
      <c r="CC784" s="55"/>
      <c r="CD784" s="55"/>
    </row>
    <row r="785" spans="1:82" s="1" customFormat="1" ht="15" x14ac:dyDescent="0.25">
      <c r="A785" s="56" t="s">
        <v>127</v>
      </c>
      <c r="B785" s="56" t="s">
        <v>104</v>
      </c>
      <c r="C785" s="56" t="s">
        <v>128</v>
      </c>
      <c r="D785"/>
      <c r="E785"/>
      <c r="F785"/>
      <c r="G785" s="56" t="s">
        <v>129</v>
      </c>
      <c r="H785" s="56" t="s">
        <v>130</v>
      </c>
      <c r="I785" s="56" t="s">
        <v>1015</v>
      </c>
      <c r="J785"/>
      <c r="K785" s="56" t="s">
        <v>70</v>
      </c>
      <c r="L785" s="56" t="s">
        <v>131</v>
      </c>
      <c r="M785"/>
      <c r="N785"/>
      <c r="O785" s="56" t="s">
        <v>1016</v>
      </c>
      <c r="P785"/>
      <c r="Q785" s="56" t="s">
        <v>1017</v>
      </c>
      <c r="R785"/>
      <c r="S785"/>
      <c r="T785" s="56" t="s">
        <v>3686</v>
      </c>
      <c r="U785" s="56" t="s">
        <v>3669</v>
      </c>
      <c r="V785" s="56" t="s">
        <v>801</v>
      </c>
      <c r="W785" s="58">
        <v>13320</v>
      </c>
      <c r="X785" s="59" t="s">
        <v>3695</v>
      </c>
      <c r="Y785" s="56" t="s">
        <v>3673</v>
      </c>
      <c r="Z785" s="56" t="s">
        <v>3674</v>
      </c>
      <c r="AA785" s="56" t="s">
        <v>94</v>
      </c>
      <c r="AB785" s="56" t="s">
        <v>809</v>
      </c>
      <c r="AC785" s="56" t="s">
        <v>116</v>
      </c>
      <c r="AD785"/>
      <c r="AE785" s="56" t="s">
        <v>3675</v>
      </c>
      <c r="AF785" s="56" t="s">
        <v>824</v>
      </c>
      <c r="AG785" s="56" t="s">
        <v>123</v>
      </c>
      <c r="AH785" s="56" t="s">
        <v>3676</v>
      </c>
      <c r="AI785" s="56" t="s">
        <v>81</v>
      </c>
      <c r="AJ785" s="56" t="s">
        <v>94</v>
      </c>
      <c r="AK785" s="56" t="s">
        <v>3673</v>
      </c>
      <c r="AL785" s="56" t="s">
        <v>3673</v>
      </c>
      <c r="AM785"/>
      <c r="AN785" s="56" t="s">
        <v>75</v>
      </c>
      <c r="AO785" s="56" t="s">
        <v>2</v>
      </c>
      <c r="AP785" s="60">
        <v>2.74</v>
      </c>
      <c r="AQ785" s="60">
        <v>0</v>
      </c>
      <c r="AR785" s="58">
        <v>1</v>
      </c>
      <c r="AS785" s="58">
        <v>0</v>
      </c>
      <c r="AT785" s="60">
        <v>11418.38</v>
      </c>
      <c r="AU785" s="60">
        <v>16188.15</v>
      </c>
      <c r="AV785" s="60">
        <v>2</v>
      </c>
      <c r="AW785" s="60">
        <v>17922.060000000001</v>
      </c>
      <c r="AX785" s="60">
        <v>7882.55</v>
      </c>
      <c r="AY785" s="60">
        <v>25587.95</v>
      </c>
      <c r="AZ785" s="60">
        <v>75015.69</v>
      </c>
      <c r="BA785" s="60">
        <v>86434.07</v>
      </c>
      <c r="BB785" s="60">
        <v>16188.15</v>
      </c>
      <c r="BC785" s="60">
        <v>0</v>
      </c>
      <c r="BD785" s="60">
        <v>0</v>
      </c>
      <c r="BE785" s="60">
        <v>0</v>
      </c>
      <c r="BF785" s="60">
        <v>0</v>
      </c>
      <c r="BG785" s="60">
        <v>0</v>
      </c>
      <c r="BH785" s="60">
        <v>0</v>
      </c>
      <c r="BI785" s="60">
        <v>229030.47</v>
      </c>
      <c r="BJ785" s="61">
        <v>384</v>
      </c>
      <c r="BK785" s="2" t="s">
        <v>3534</v>
      </c>
      <c r="CA785" s="55"/>
      <c r="CB785" s="55"/>
      <c r="CC785" s="55"/>
      <c r="CD785" s="55"/>
    </row>
    <row r="786" spans="1:82" s="1" customFormat="1" ht="15" x14ac:dyDescent="0.25">
      <c r="A786" s="56" t="s">
        <v>127</v>
      </c>
      <c r="B786" s="56" t="s">
        <v>104</v>
      </c>
      <c r="C786" s="56" t="s">
        <v>128</v>
      </c>
      <c r="D786"/>
      <c r="E786"/>
      <c r="F786"/>
      <c r="G786" s="56" t="s">
        <v>129</v>
      </c>
      <c r="H786" s="56" t="s">
        <v>130</v>
      </c>
      <c r="I786" s="56" t="s">
        <v>1015</v>
      </c>
      <c r="J786"/>
      <c r="K786" s="56" t="s">
        <v>70</v>
      </c>
      <c r="L786" s="56" t="s">
        <v>131</v>
      </c>
      <c r="M786"/>
      <c r="N786"/>
      <c r="O786" s="56" t="s">
        <v>1016</v>
      </c>
      <c r="P786"/>
      <c r="Q786" s="56" t="s">
        <v>1017</v>
      </c>
      <c r="R786"/>
      <c r="S786"/>
      <c r="T786" s="56" t="s">
        <v>3686</v>
      </c>
      <c r="U786" s="56" t="s">
        <v>3669</v>
      </c>
      <c r="V786" s="56" t="s">
        <v>801</v>
      </c>
      <c r="W786" s="58">
        <v>13364</v>
      </c>
      <c r="X786" s="59" t="s">
        <v>3696</v>
      </c>
      <c r="Y786" s="56" t="s">
        <v>3673</v>
      </c>
      <c r="Z786" s="56" t="s">
        <v>3674</v>
      </c>
      <c r="AA786" s="56" t="s">
        <v>94</v>
      </c>
      <c r="AB786" s="56" t="s">
        <v>809</v>
      </c>
      <c r="AC786" s="56" t="s">
        <v>116</v>
      </c>
      <c r="AD786"/>
      <c r="AE786" s="56" t="s">
        <v>3675</v>
      </c>
      <c r="AF786" s="56" t="s">
        <v>824</v>
      </c>
      <c r="AG786" s="56" t="s">
        <v>123</v>
      </c>
      <c r="AH786" s="56" t="s">
        <v>3676</v>
      </c>
      <c r="AI786" s="56" t="s">
        <v>81</v>
      </c>
      <c r="AJ786" s="56" t="s">
        <v>94</v>
      </c>
      <c r="AK786" s="56" t="s">
        <v>3673</v>
      </c>
      <c r="AL786" s="56" t="s">
        <v>3673</v>
      </c>
      <c r="AM786"/>
      <c r="AN786" s="56" t="s">
        <v>75</v>
      </c>
      <c r="AO786" s="56" t="s">
        <v>2</v>
      </c>
      <c r="AP786" s="60">
        <v>20.7</v>
      </c>
      <c r="AQ786" s="60">
        <v>0</v>
      </c>
      <c r="AR786" s="58">
        <v>1</v>
      </c>
      <c r="AS786" s="58">
        <v>0</v>
      </c>
      <c r="AT786" s="60">
        <v>11418.38</v>
      </c>
      <c r="AU786" s="60">
        <v>16188.15</v>
      </c>
      <c r="AV786" s="60">
        <v>15.09</v>
      </c>
      <c r="AW786" s="60">
        <v>17922.060000000001</v>
      </c>
      <c r="AX786" s="60">
        <v>7882.55</v>
      </c>
      <c r="AY786" s="60">
        <v>25587.95</v>
      </c>
      <c r="AZ786" s="60">
        <v>75015.69</v>
      </c>
      <c r="BA786" s="60">
        <v>86434.07</v>
      </c>
      <c r="BB786" s="60">
        <v>16188.15</v>
      </c>
      <c r="BC786" s="60">
        <v>0</v>
      </c>
      <c r="BD786" s="60">
        <v>0</v>
      </c>
      <c r="BE786" s="60">
        <v>0</v>
      </c>
      <c r="BF786" s="60">
        <v>0</v>
      </c>
      <c r="BG786" s="60">
        <v>0</v>
      </c>
      <c r="BH786" s="60">
        <v>0</v>
      </c>
      <c r="BI786" s="60">
        <v>229030.47</v>
      </c>
      <c r="BJ786" s="61">
        <v>384</v>
      </c>
      <c r="BK786" s="2" t="s">
        <v>3534</v>
      </c>
      <c r="CA786" s="55"/>
      <c r="CB786" s="55"/>
      <c r="CC786" s="55"/>
      <c r="CD786" s="55"/>
    </row>
    <row r="787" spans="1:82" s="1" customFormat="1" ht="15" x14ac:dyDescent="0.25">
      <c r="A787" s="56" t="s">
        <v>127</v>
      </c>
      <c r="B787" s="56" t="s">
        <v>104</v>
      </c>
      <c r="C787" s="56" t="s">
        <v>128</v>
      </c>
      <c r="D787"/>
      <c r="E787"/>
      <c r="F787"/>
      <c r="G787" s="56" t="s">
        <v>129</v>
      </c>
      <c r="H787" s="56" t="s">
        <v>130</v>
      </c>
      <c r="I787" s="56" t="s">
        <v>1015</v>
      </c>
      <c r="J787"/>
      <c r="K787" s="56" t="s">
        <v>70</v>
      </c>
      <c r="L787" s="56" t="s">
        <v>131</v>
      </c>
      <c r="M787"/>
      <c r="N787"/>
      <c r="O787" s="56" t="s">
        <v>1016</v>
      </c>
      <c r="P787"/>
      <c r="Q787" s="56" t="s">
        <v>1017</v>
      </c>
      <c r="R787"/>
      <c r="S787"/>
      <c r="T787" s="56" t="s">
        <v>3686</v>
      </c>
      <c r="U787" s="56" t="s">
        <v>3669</v>
      </c>
      <c r="V787" s="56" t="s">
        <v>801</v>
      </c>
      <c r="W787" s="58">
        <v>13438</v>
      </c>
      <c r="X787" s="59" t="s">
        <v>3697</v>
      </c>
      <c r="Y787" s="56" t="s">
        <v>3673</v>
      </c>
      <c r="Z787" s="56" t="s">
        <v>3674</v>
      </c>
      <c r="AA787" s="56" t="s">
        <v>94</v>
      </c>
      <c r="AB787" s="56" t="s">
        <v>809</v>
      </c>
      <c r="AC787" s="56" t="s">
        <v>116</v>
      </c>
      <c r="AD787"/>
      <c r="AE787" s="56" t="s">
        <v>3675</v>
      </c>
      <c r="AF787" s="56" t="s">
        <v>824</v>
      </c>
      <c r="AG787" s="56" t="s">
        <v>123</v>
      </c>
      <c r="AH787" s="56" t="s">
        <v>3676</v>
      </c>
      <c r="AI787" s="56" t="s">
        <v>81</v>
      </c>
      <c r="AJ787" s="56" t="s">
        <v>94</v>
      </c>
      <c r="AK787" s="56" t="s">
        <v>3673</v>
      </c>
      <c r="AL787" s="56" t="s">
        <v>3673</v>
      </c>
      <c r="AM787"/>
      <c r="AN787" s="56" t="s">
        <v>75</v>
      </c>
      <c r="AO787" s="56" t="s">
        <v>2</v>
      </c>
      <c r="AP787" s="60">
        <v>25.15</v>
      </c>
      <c r="AQ787" s="60">
        <v>0</v>
      </c>
      <c r="AR787" s="58">
        <v>1</v>
      </c>
      <c r="AS787" s="58">
        <v>0</v>
      </c>
      <c r="AT787" s="60">
        <v>11418.38</v>
      </c>
      <c r="AU787" s="60">
        <v>16188.15</v>
      </c>
      <c r="AV787" s="60">
        <v>18.329999999999998</v>
      </c>
      <c r="AW787" s="60">
        <v>17922.060000000001</v>
      </c>
      <c r="AX787" s="60">
        <v>7882.55</v>
      </c>
      <c r="AY787" s="60">
        <v>25587.95</v>
      </c>
      <c r="AZ787" s="60">
        <v>75015.69</v>
      </c>
      <c r="BA787" s="60">
        <v>86434.07</v>
      </c>
      <c r="BB787" s="60">
        <v>16188.15</v>
      </c>
      <c r="BC787" s="60">
        <v>0</v>
      </c>
      <c r="BD787" s="60">
        <v>0</v>
      </c>
      <c r="BE787" s="60">
        <v>0</v>
      </c>
      <c r="BF787" s="60">
        <v>0</v>
      </c>
      <c r="BG787" s="60">
        <v>0</v>
      </c>
      <c r="BH787" s="60">
        <v>0</v>
      </c>
      <c r="BI787" s="60">
        <v>229030.47</v>
      </c>
      <c r="BJ787" s="61">
        <v>384</v>
      </c>
      <c r="BK787" s="2" t="s">
        <v>3534</v>
      </c>
      <c r="CA787" s="55"/>
      <c r="CB787" s="55"/>
      <c r="CC787" s="55"/>
      <c r="CD787" s="55"/>
    </row>
    <row r="788" spans="1:82" s="1" customFormat="1" ht="15" x14ac:dyDescent="0.25">
      <c r="A788" s="56" t="s">
        <v>127</v>
      </c>
      <c r="B788" s="56" t="s">
        <v>104</v>
      </c>
      <c r="C788" s="56" t="s">
        <v>128</v>
      </c>
      <c r="D788"/>
      <c r="E788"/>
      <c r="F788"/>
      <c r="G788" s="56" t="s">
        <v>129</v>
      </c>
      <c r="H788" s="56" t="s">
        <v>130</v>
      </c>
      <c r="I788" s="56" t="s">
        <v>1015</v>
      </c>
      <c r="J788"/>
      <c r="K788" s="56" t="s">
        <v>70</v>
      </c>
      <c r="L788" s="56" t="s">
        <v>131</v>
      </c>
      <c r="M788"/>
      <c r="N788"/>
      <c r="O788" s="56" t="s">
        <v>1016</v>
      </c>
      <c r="P788"/>
      <c r="Q788" s="56" t="s">
        <v>1017</v>
      </c>
      <c r="R788"/>
      <c r="S788"/>
      <c r="T788" s="56" t="s">
        <v>3686</v>
      </c>
      <c r="U788" s="56" t="s">
        <v>3669</v>
      </c>
      <c r="V788" s="56" t="s">
        <v>801</v>
      </c>
      <c r="W788" s="58">
        <v>13653</v>
      </c>
      <c r="X788" s="59" t="s">
        <v>3698</v>
      </c>
      <c r="Y788" s="56" t="s">
        <v>3673</v>
      </c>
      <c r="Z788" s="56" t="s">
        <v>3674</v>
      </c>
      <c r="AA788" s="56" t="s">
        <v>94</v>
      </c>
      <c r="AB788" s="56" t="s">
        <v>809</v>
      </c>
      <c r="AC788" s="56" t="s">
        <v>116</v>
      </c>
      <c r="AD788"/>
      <c r="AE788" s="56" t="s">
        <v>3675</v>
      </c>
      <c r="AF788" s="56" t="s">
        <v>824</v>
      </c>
      <c r="AG788" s="56" t="s">
        <v>123</v>
      </c>
      <c r="AH788" s="56" t="s">
        <v>3676</v>
      </c>
      <c r="AI788" s="56" t="s">
        <v>81</v>
      </c>
      <c r="AJ788" s="56" t="s">
        <v>94</v>
      </c>
      <c r="AK788" s="56" t="s">
        <v>3673</v>
      </c>
      <c r="AL788" s="56" t="s">
        <v>3673</v>
      </c>
      <c r="AM788"/>
      <c r="AN788" s="56" t="s">
        <v>75</v>
      </c>
      <c r="AO788" s="56" t="s">
        <v>2</v>
      </c>
      <c r="AP788" s="60">
        <v>30.83</v>
      </c>
      <c r="AQ788" s="60">
        <v>0</v>
      </c>
      <c r="AR788" s="58">
        <v>1</v>
      </c>
      <c r="AS788" s="58">
        <v>0</v>
      </c>
      <c r="AT788" s="60">
        <v>11418.38</v>
      </c>
      <c r="AU788" s="60">
        <v>16188.15</v>
      </c>
      <c r="AV788" s="60">
        <v>22.47</v>
      </c>
      <c r="AW788" s="60">
        <v>17922.060000000001</v>
      </c>
      <c r="AX788" s="60">
        <v>7882.55</v>
      </c>
      <c r="AY788" s="60">
        <v>25587.95</v>
      </c>
      <c r="AZ788" s="60">
        <v>75015.69</v>
      </c>
      <c r="BA788" s="60">
        <v>86434.07</v>
      </c>
      <c r="BB788" s="60">
        <v>16188.15</v>
      </c>
      <c r="BC788" s="60">
        <v>0</v>
      </c>
      <c r="BD788" s="60">
        <v>0</v>
      </c>
      <c r="BE788" s="60">
        <v>0</v>
      </c>
      <c r="BF788" s="60">
        <v>0</v>
      </c>
      <c r="BG788" s="60">
        <v>0</v>
      </c>
      <c r="BH788" s="60">
        <v>0</v>
      </c>
      <c r="BI788" s="60">
        <v>229030.47</v>
      </c>
      <c r="BJ788" s="61">
        <v>384</v>
      </c>
      <c r="BK788" s="2" t="s">
        <v>3534</v>
      </c>
      <c r="CA788" s="55"/>
      <c r="CB788" s="55"/>
      <c r="CC788" s="55"/>
      <c r="CD788" s="55"/>
    </row>
    <row r="789" spans="1:82" s="1" customFormat="1" ht="15" x14ac:dyDescent="0.25">
      <c r="A789" s="56" t="s">
        <v>127</v>
      </c>
      <c r="B789" s="56" t="s">
        <v>104</v>
      </c>
      <c r="C789" s="56" t="s">
        <v>128</v>
      </c>
      <c r="D789"/>
      <c r="E789"/>
      <c r="F789"/>
      <c r="G789" s="56" t="s">
        <v>129</v>
      </c>
      <c r="H789" s="56" t="s">
        <v>130</v>
      </c>
      <c r="I789" s="56" t="s">
        <v>1015</v>
      </c>
      <c r="J789"/>
      <c r="K789" s="56" t="s">
        <v>70</v>
      </c>
      <c r="L789" s="56" t="s">
        <v>131</v>
      </c>
      <c r="M789"/>
      <c r="N789"/>
      <c r="O789" s="56" t="s">
        <v>1016</v>
      </c>
      <c r="P789"/>
      <c r="Q789" s="56" t="s">
        <v>1017</v>
      </c>
      <c r="R789"/>
      <c r="S789"/>
      <c r="T789" s="56" t="s">
        <v>3686</v>
      </c>
      <c r="U789" s="56" t="s">
        <v>3669</v>
      </c>
      <c r="V789" s="56" t="s">
        <v>801</v>
      </c>
      <c r="W789" s="58">
        <v>14580</v>
      </c>
      <c r="X789" s="59" t="s">
        <v>3699</v>
      </c>
      <c r="Y789" s="56" t="s">
        <v>3673</v>
      </c>
      <c r="Z789" s="56" t="s">
        <v>3674</v>
      </c>
      <c r="AA789" s="56" t="s">
        <v>94</v>
      </c>
      <c r="AB789" s="56" t="s">
        <v>809</v>
      </c>
      <c r="AC789" s="56" t="s">
        <v>116</v>
      </c>
      <c r="AD789"/>
      <c r="AE789" s="56" t="s">
        <v>3675</v>
      </c>
      <c r="AF789" s="56" t="s">
        <v>824</v>
      </c>
      <c r="AG789" s="56" t="s">
        <v>123</v>
      </c>
      <c r="AH789" s="56" t="s">
        <v>3676</v>
      </c>
      <c r="AI789" s="56" t="s">
        <v>81</v>
      </c>
      <c r="AJ789" s="56" t="s">
        <v>94</v>
      </c>
      <c r="AK789" s="56" t="s">
        <v>3673</v>
      </c>
      <c r="AL789" s="56" t="s">
        <v>3673</v>
      </c>
      <c r="AM789"/>
      <c r="AN789" s="56" t="s">
        <v>75</v>
      </c>
      <c r="AO789" s="56" t="s">
        <v>2</v>
      </c>
      <c r="AP789" s="60">
        <v>34.979999999999997</v>
      </c>
      <c r="AQ789" s="60">
        <v>0</v>
      </c>
      <c r="AR789" s="58">
        <v>1</v>
      </c>
      <c r="AS789" s="58">
        <v>0</v>
      </c>
      <c r="AT789" s="60">
        <v>11418.38</v>
      </c>
      <c r="AU789" s="60">
        <v>16188.15</v>
      </c>
      <c r="AV789" s="60">
        <v>25.49</v>
      </c>
      <c r="AW789" s="60">
        <v>17922.060000000001</v>
      </c>
      <c r="AX789" s="60">
        <v>7882.55</v>
      </c>
      <c r="AY789" s="60">
        <v>25587.95</v>
      </c>
      <c r="AZ789" s="60">
        <v>75015.69</v>
      </c>
      <c r="BA789" s="60">
        <v>86434.07</v>
      </c>
      <c r="BB789" s="60">
        <v>16188.15</v>
      </c>
      <c r="BC789" s="60">
        <v>0</v>
      </c>
      <c r="BD789" s="60">
        <v>0</v>
      </c>
      <c r="BE789" s="60">
        <v>0</v>
      </c>
      <c r="BF789" s="60">
        <v>0</v>
      </c>
      <c r="BG789" s="60">
        <v>0</v>
      </c>
      <c r="BH789" s="60">
        <v>0</v>
      </c>
      <c r="BI789" s="60">
        <v>229030.47</v>
      </c>
      <c r="BJ789" s="61">
        <v>384</v>
      </c>
      <c r="BK789" s="2" t="s">
        <v>3534</v>
      </c>
      <c r="CA789" s="55"/>
      <c r="CB789" s="55"/>
      <c r="CC789" s="55"/>
      <c r="CD789" s="55"/>
    </row>
    <row r="790" spans="1:82" s="1" customFormat="1" ht="15" x14ac:dyDescent="0.25">
      <c r="A790" s="56" t="s">
        <v>127</v>
      </c>
      <c r="B790" s="56" t="s">
        <v>104</v>
      </c>
      <c r="C790" s="56" t="s">
        <v>128</v>
      </c>
      <c r="D790"/>
      <c r="E790"/>
      <c r="F790"/>
      <c r="G790" s="56" t="s">
        <v>129</v>
      </c>
      <c r="H790" s="56" t="s">
        <v>130</v>
      </c>
      <c r="I790" s="56" t="s">
        <v>1015</v>
      </c>
      <c r="J790"/>
      <c r="K790" s="56" t="s">
        <v>70</v>
      </c>
      <c r="L790" s="56" t="s">
        <v>131</v>
      </c>
      <c r="M790"/>
      <c r="N790"/>
      <c r="O790" s="56" t="s">
        <v>1016</v>
      </c>
      <c r="P790"/>
      <c r="Q790" s="56" t="s">
        <v>1017</v>
      </c>
      <c r="R790"/>
      <c r="S790"/>
      <c r="T790" s="56" t="s">
        <v>3686</v>
      </c>
      <c r="U790" s="56" t="s">
        <v>3669</v>
      </c>
      <c r="V790" s="56" t="s">
        <v>801</v>
      </c>
      <c r="W790" s="58">
        <v>14581</v>
      </c>
      <c r="X790" s="59" t="s">
        <v>3700</v>
      </c>
      <c r="Y790" s="56" t="s">
        <v>3673</v>
      </c>
      <c r="Z790" s="56" t="s">
        <v>3674</v>
      </c>
      <c r="AA790" s="56" t="s">
        <v>94</v>
      </c>
      <c r="AB790" s="56" t="s">
        <v>809</v>
      </c>
      <c r="AC790" s="56" t="s">
        <v>116</v>
      </c>
      <c r="AD790"/>
      <c r="AE790" s="56" t="s">
        <v>3675</v>
      </c>
      <c r="AF790" s="56" t="s">
        <v>824</v>
      </c>
      <c r="AG790" s="56" t="s">
        <v>123</v>
      </c>
      <c r="AH790" s="56" t="s">
        <v>3676</v>
      </c>
      <c r="AI790" s="56" t="s">
        <v>81</v>
      </c>
      <c r="AJ790" s="56" t="s">
        <v>94</v>
      </c>
      <c r="AK790" s="56" t="s">
        <v>3673</v>
      </c>
      <c r="AL790" s="56" t="s">
        <v>3673</v>
      </c>
      <c r="AM790"/>
      <c r="AN790" s="56" t="s">
        <v>75</v>
      </c>
      <c r="AO790" s="56" t="s">
        <v>2</v>
      </c>
      <c r="AP790" s="60">
        <v>2.74</v>
      </c>
      <c r="AQ790" s="60">
        <v>0</v>
      </c>
      <c r="AR790" s="58">
        <v>1</v>
      </c>
      <c r="AS790" s="58">
        <v>0</v>
      </c>
      <c r="AT790" s="60">
        <v>11418.38</v>
      </c>
      <c r="AU790" s="60">
        <v>16188.15</v>
      </c>
      <c r="AV790" s="60">
        <v>2</v>
      </c>
      <c r="AW790" s="60">
        <v>17922.060000000001</v>
      </c>
      <c r="AX790" s="60">
        <v>7882.55</v>
      </c>
      <c r="AY790" s="60">
        <v>25587.95</v>
      </c>
      <c r="AZ790" s="60">
        <v>75015.69</v>
      </c>
      <c r="BA790" s="60">
        <v>86434.07</v>
      </c>
      <c r="BB790" s="60">
        <v>16188.15</v>
      </c>
      <c r="BC790" s="60">
        <v>0</v>
      </c>
      <c r="BD790" s="60">
        <v>0</v>
      </c>
      <c r="BE790" s="60">
        <v>0</v>
      </c>
      <c r="BF790" s="60">
        <v>0</v>
      </c>
      <c r="BG790" s="60">
        <v>0</v>
      </c>
      <c r="BH790" s="60">
        <v>0</v>
      </c>
      <c r="BI790" s="60">
        <v>229030.47</v>
      </c>
      <c r="BJ790" s="61">
        <v>384</v>
      </c>
      <c r="BK790" s="2" t="s">
        <v>3534</v>
      </c>
      <c r="CA790" s="55"/>
      <c r="CB790" s="55"/>
      <c r="CC790" s="55"/>
      <c r="CD790" s="55"/>
    </row>
    <row r="791" spans="1:82" s="1" customFormat="1" ht="15" x14ac:dyDescent="0.25">
      <c r="A791" s="56" t="s">
        <v>127</v>
      </c>
      <c r="B791" s="56" t="s">
        <v>104</v>
      </c>
      <c r="C791" s="56" t="s">
        <v>128</v>
      </c>
      <c r="D791"/>
      <c r="E791"/>
      <c r="F791"/>
      <c r="G791" s="56" t="s">
        <v>129</v>
      </c>
      <c r="H791" s="56" t="s">
        <v>130</v>
      </c>
      <c r="I791" s="56" t="s">
        <v>1015</v>
      </c>
      <c r="J791"/>
      <c r="K791" s="56" t="s">
        <v>70</v>
      </c>
      <c r="L791" s="56" t="s">
        <v>131</v>
      </c>
      <c r="M791"/>
      <c r="N791"/>
      <c r="O791" s="56" t="s">
        <v>1016</v>
      </c>
      <c r="P791"/>
      <c r="Q791" s="56" t="s">
        <v>1017</v>
      </c>
      <c r="R791"/>
      <c r="S791"/>
      <c r="T791" s="56" t="s">
        <v>3701</v>
      </c>
      <c r="U791" s="56" t="s">
        <v>3686</v>
      </c>
      <c r="V791" s="56" t="s">
        <v>801</v>
      </c>
      <c r="W791" s="58">
        <v>19711</v>
      </c>
      <c r="X791" s="59" t="s">
        <v>3702</v>
      </c>
      <c r="Y791" s="56" t="s">
        <v>3673</v>
      </c>
      <c r="Z791" s="56" t="s">
        <v>3674</v>
      </c>
      <c r="AA791" s="56" t="s">
        <v>94</v>
      </c>
      <c r="AB791" s="56" t="s">
        <v>809</v>
      </c>
      <c r="AC791" s="56" t="s">
        <v>116</v>
      </c>
      <c r="AD791"/>
      <c r="AE791" s="56" t="s">
        <v>3675</v>
      </c>
      <c r="AF791" s="56" t="s">
        <v>824</v>
      </c>
      <c r="AG791" s="56" t="s">
        <v>123</v>
      </c>
      <c r="AH791" s="56" t="s">
        <v>3676</v>
      </c>
      <c r="AI791" s="56" t="s">
        <v>81</v>
      </c>
      <c r="AJ791" s="56" t="s">
        <v>94</v>
      </c>
      <c r="AK791" s="56" t="s">
        <v>3673</v>
      </c>
      <c r="AL791" s="56" t="s">
        <v>3673</v>
      </c>
      <c r="AM791"/>
      <c r="AN791" s="56" t="s">
        <v>75</v>
      </c>
      <c r="AO791" s="56" t="s">
        <v>2</v>
      </c>
      <c r="AP791" s="60">
        <v>2.74</v>
      </c>
      <c r="AQ791" s="60">
        <v>0</v>
      </c>
      <c r="AR791" s="58">
        <v>1</v>
      </c>
      <c r="AS791" s="58">
        <v>0</v>
      </c>
      <c r="AT791" s="60">
        <v>11418.38</v>
      </c>
      <c r="AU791" s="60">
        <v>16188.15</v>
      </c>
      <c r="AV791" s="60">
        <v>2</v>
      </c>
      <c r="AW791" s="60">
        <v>17922.060000000001</v>
      </c>
      <c r="AX791" s="60">
        <v>7882.55</v>
      </c>
      <c r="AY791" s="60">
        <v>25587.95</v>
      </c>
      <c r="AZ791" s="60">
        <v>75015.69</v>
      </c>
      <c r="BA791" s="60">
        <v>86434.07</v>
      </c>
      <c r="BB791" s="60">
        <v>16188.15</v>
      </c>
      <c r="BC791" s="60">
        <v>0</v>
      </c>
      <c r="BD791" s="60">
        <v>0</v>
      </c>
      <c r="BE791" s="60">
        <v>0</v>
      </c>
      <c r="BF791" s="60">
        <v>0</v>
      </c>
      <c r="BG791" s="60">
        <v>0</v>
      </c>
      <c r="BH791" s="60">
        <v>0</v>
      </c>
      <c r="BI791" s="60">
        <v>229030.47</v>
      </c>
      <c r="BJ791" s="61">
        <v>384</v>
      </c>
      <c r="BK791" s="2" t="s">
        <v>3534</v>
      </c>
      <c r="CA791" s="55"/>
      <c r="CB791" s="55"/>
      <c r="CC791" s="55"/>
      <c r="CD791" s="55"/>
    </row>
    <row r="792" spans="1:82" s="1" customFormat="1" ht="15" x14ac:dyDescent="0.25">
      <c r="A792" s="56" t="s">
        <v>127</v>
      </c>
      <c r="B792" s="56" t="s">
        <v>104</v>
      </c>
      <c r="C792" s="56" t="s">
        <v>128</v>
      </c>
      <c r="D792"/>
      <c r="E792"/>
      <c r="F792"/>
      <c r="G792" s="56" t="s">
        <v>129</v>
      </c>
      <c r="H792" s="56" t="s">
        <v>130</v>
      </c>
      <c r="I792" s="56" t="s">
        <v>1015</v>
      </c>
      <c r="J792"/>
      <c r="K792" s="56" t="s">
        <v>70</v>
      </c>
      <c r="L792" s="56" t="s">
        <v>131</v>
      </c>
      <c r="M792"/>
      <c r="N792"/>
      <c r="O792" s="56" t="s">
        <v>1016</v>
      </c>
      <c r="P792"/>
      <c r="Q792" s="56" t="s">
        <v>1017</v>
      </c>
      <c r="R792"/>
      <c r="S792"/>
      <c r="T792" s="56" t="s">
        <v>3701</v>
      </c>
      <c r="U792" s="56" t="s">
        <v>3686</v>
      </c>
      <c r="V792" s="56" t="s">
        <v>801</v>
      </c>
      <c r="W792" s="58">
        <v>19782</v>
      </c>
      <c r="X792" s="59" t="s">
        <v>3703</v>
      </c>
      <c r="Y792" s="56" t="s">
        <v>3673</v>
      </c>
      <c r="Z792" s="56" t="s">
        <v>3674</v>
      </c>
      <c r="AA792" s="56" t="s">
        <v>94</v>
      </c>
      <c r="AB792" s="56" t="s">
        <v>809</v>
      </c>
      <c r="AC792" s="56" t="s">
        <v>116</v>
      </c>
      <c r="AD792"/>
      <c r="AE792" s="56" t="s">
        <v>3675</v>
      </c>
      <c r="AF792" s="56" t="s">
        <v>824</v>
      </c>
      <c r="AG792" s="56" t="s">
        <v>123</v>
      </c>
      <c r="AH792" s="56" t="s">
        <v>3676</v>
      </c>
      <c r="AI792" s="56" t="s">
        <v>81</v>
      </c>
      <c r="AJ792" s="56" t="s">
        <v>94</v>
      </c>
      <c r="AK792" s="56" t="s">
        <v>3673</v>
      </c>
      <c r="AL792" s="56" t="s">
        <v>3673</v>
      </c>
      <c r="AM792"/>
      <c r="AN792" s="56" t="s">
        <v>75</v>
      </c>
      <c r="AO792" s="56" t="s">
        <v>2</v>
      </c>
      <c r="AP792" s="60">
        <v>25.54</v>
      </c>
      <c r="AQ792" s="60">
        <v>0</v>
      </c>
      <c r="AR792" s="58">
        <v>1</v>
      </c>
      <c r="AS792" s="58">
        <v>0</v>
      </c>
      <c r="AT792" s="60">
        <v>11418.38</v>
      </c>
      <c r="AU792" s="60">
        <v>16188.15</v>
      </c>
      <c r="AV792" s="60">
        <v>18.61</v>
      </c>
      <c r="AW792" s="60">
        <v>17922.060000000001</v>
      </c>
      <c r="AX792" s="60">
        <v>7882.55</v>
      </c>
      <c r="AY792" s="60">
        <v>25587.95</v>
      </c>
      <c r="AZ792" s="60">
        <v>75015.69</v>
      </c>
      <c r="BA792" s="60">
        <v>86434.07</v>
      </c>
      <c r="BB792" s="60">
        <v>16188.15</v>
      </c>
      <c r="BC792" s="60">
        <v>0</v>
      </c>
      <c r="BD792" s="60">
        <v>0</v>
      </c>
      <c r="BE792" s="60">
        <v>0</v>
      </c>
      <c r="BF792" s="60">
        <v>0</v>
      </c>
      <c r="BG792" s="60">
        <v>0</v>
      </c>
      <c r="BH792" s="60">
        <v>0</v>
      </c>
      <c r="BI792" s="60">
        <v>229030.47</v>
      </c>
      <c r="BJ792" s="61">
        <v>384</v>
      </c>
      <c r="BK792" s="2" t="s">
        <v>3534</v>
      </c>
      <c r="CA792" s="55"/>
      <c r="CB792" s="55"/>
      <c r="CC792" s="55"/>
      <c r="CD792" s="55"/>
    </row>
    <row r="793" spans="1:82" s="1" customFormat="1" ht="15" x14ac:dyDescent="0.25">
      <c r="A793" s="56" t="s">
        <v>127</v>
      </c>
      <c r="B793" s="56" t="s">
        <v>104</v>
      </c>
      <c r="C793" s="56" t="s">
        <v>128</v>
      </c>
      <c r="D793"/>
      <c r="E793"/>
      <c r="F793"/>
      <c r="G793" s="56" t="s">
        <v>129</v>
      </c>
      <c r="H793" s="56" t="s">
        <v>130</v>
      </c>
      <c r="I793" s="56" t="s">
        <v>1015</v>
      </c>
      <c r="J793"/>
      <c r="K793" s="56" t="s">
        <v>70</v>
      </c>
      <c r="L793" s="56" t="s">
        <v>131</v>
      </c>
      <c r="M793"/>
      <c r="N793"/>
      <c r="O793" s="56" t="s">
        <v>1016</v>
      </c>
      <c r="P793"/>
      <c r="Q793" s="56" t="s">
        <v>1017</v>
      </c>
      <c r="R793"/>
      <c r="S793"/>
      <c r="T793" s="56" t="s">
        <v>3701</v>
      </c>
      <c r="U793" s="56" t="s">
        <v>3686</v>
      </c>
      <c r="V793" s="56" t="s">
        <v>801</v>
      </c>
      <c r="W793" s="58">
        <v>19107</v>
      </c>
      <c r="X793" s="59" t="s">
        <v>3704</v>
      </c>
      <c r="Y793" s="56" t="s">
        <v>3673</v>
      </c>
      <c r="Z793" s="56" t="s">
        <v>3674</v>
      </c>
      <c r="AA793" s="56" t="s">
        <v>94</v>
      </c>
      <c r="AB793" s="56" t="s">
        <v>809</v>
      </c>
      <c r="AC793" s="56" t="s">
        <v>116</v>
      </c>
      <c r="AD793"/>
      <c r="AE793" s="56" t="s">
        <v>3675</v>
      </c>
      <c r="AF793" s="56" t="s">
        <v>824</v>
      </c>
      <c r="AG793" s="56" t="s">
        <v>123</v>
      </c>
      <c r="AH793" s="56" t="s">
        <v>3676</v>
      </c>
      <c r="AI793" s="56" t="s">
        <v>81</v>
      </c>
      <c r="AJ793" s="56" t="s">
        <v>94</v>
      </c>
      <c r="AK793" s="56" t="s">
        <v>3673</v>
      </c>
      <c r="AL793" s="56" t="s">
        <v>3673</v>
      </c>
      <c r="AM793"/>
      <c r="AN793" s="56" t="s">
        <v>75</v>
      </c>
      <c r="AO793" s="56" t="s">
        <v>2</v>
      </c>
      <c r="AP793" s="60">
        <v>42.13</v>
      </c>
      <c r="AQ793" s="60">
        <v>0</v>
      </c>
      <c r="AR793" s="58">
        <v>1</v>
      </c>
      <c r="AS793" s="58">
        <v>0</v>
      </c>
      <c r="AT793" s="60">
        <v>11418.38</v>
      </c>
      <c r="AU793" s="60">
        <v>16188.15</v>
      </c>
      <c r="AV793" s="60">
        <v>30.71</v>
      </c>
      <c r="AW793" s="60">
        <v>17922.060000000001</v>
      </c>
      <c r="AX793" s="60">
        <v>7882.55</v>
      </c>
      <c r="AY793" s="60">
        <v>25587.95</v>
      </c>
      <c r="AZ793" s="60">
        <v>75015.69</v>
      </c>
      <c r="BA793" s="60">
        <v>86434.07</v>
      </c>
      <c r="BB793" s="60">
        <v>16188.15</v>
      </c>
      <c r="BC793" s="60">
        <v>0</v>
      </c>
      <c r="BD793" s="60">
        <v>0</v>
      </c>
      <c r="BE793" s="60">
        <v>0</v>
      </c>
      <c r="BF793" s="60">
        <v>0</v>
      </c>
      <c r="BG793" s="60">
        <v>0</v>
      </c>
      <c r="BH793" s="60">
        <v>0</v>
      </c>
      <c r="BI793" s="60">
        <v>229030.47</v>
      </c>
      <c r="BJ793" s="61">
        <v>384</v>
      </c>
      <c r="BK793" s="2" t="s">
        <v>3534</v>
      </c>
      <c r="CA793" s="55"/>
      <c r="CB793" s="55"/>
      <c r="CC793" s="55"/>
      <c r="CD793" s="55"/>
    </row>
    <row r="794" spans="1:82" s="1" customFormat="1" ht="15" x14ac:dyDescent="0.25">
      <c r="A794" s="56" t="s">
        <v>127</v>
      </c>
      <c r="B794" s="56" t="s">
        <v>104</v>
      </c>
      <c r="C794" s="56" t="s">
        <v>128</v>
      </c>
      <c r="D794"/>
      <c r="E794"/>
      <c r="F794"/>
      <c r="G794" s="56" t="s">
        <v>129</v>
      </c>
      <c r="H794" s="56" t="s">
        <v>130</v>
      </c>
      <c r="I794" s="56" t="s">
        <v>1015</v>
      </c>
      <c r="J794"/>
      <c r="K794" s="56" t="s">
        <v>70</v>
      </c>
      <c r="L794" s="56" t="s">
        <v>131</v>
      </c>
      <c r="M794"/>
      <c r="N794"/>
      <c r="O794" s="56" t="s">
        <v>1016</v>
      </c>
      <c r="P794"/>
      <c r="Q794" s="56" t="s">
        <v>1018</v>
      </c>
      <c r="R794"/>
      <c r="S794"/>
      <c r="T794" s="56" t="s">
        <v>3701</v>
      </c>
      <c r="U794" s="56" t="s">
        <v>3660</v>
      </c>
      <c r="V794" s="56" t="s">
        <v>3705</v>
      </c>
      <c r="W794" s="58">
        <v>18584</v>
      </c>
      <c r="X794" s="59" t="s">
        <v>3706</v>
      </c>
      <c r="Y794" s="56" t="s">
        <v>149</v>
      </c>
      <c r="Z794" s="56" t="s">
        <v>150</v>
      </c>
      <c r="AA794" s="56" t="s">
        <v>1019</v>
      </c>
      <c r="AB794" s="56" t="s">
        <v>152</v>
      </c>
      <c r="AC794" s="56" t="s">
        <v>153</v>
      </c>
      <c r="AD794"/>
      <c r="AE794" s="56" t="s">
        <v>154</v>
      </c>
      <c r="AF794" s="56" t="s">
        <v>155</v>
      </c>
      <c r="AG794" s="56" t="s">
        <v>156</v>
      </c>
      <c r="AH794" s="56" t="s">
        <v>157</v>
      </c>
      <c r="AI794" s="56" t="s">
        <v>74</v>
      </c>
      <c r="AJ794" s="56" t="s">
        <v>158</v>
      </c>
      <c r="AK794" s="56" t="s">
        <v>159</v>
      </c>
      <c r="AL794" s="56" t="s">
        <v>159</v>
      </c>
      <c r="AM794"/>
      <c r="AN794" s="56" t="s">
        <v>75</v>
      </c>
      <c r="AO794" s="56" t="s">
        <v>3</v>
      </c>
      <c r="AP794" s="60">
        <v>82.96</v>
      </c>
      <c r="AQ794" s="60">
        <v>0</v>
      </c>
      <c r="AR794" s="58">
        <v>1</v>
      </c>
      <c r="AS794" s="58">
        <v>0</v>
      </c>
      <c r="AT794" s="60">
        <v>11418.38</v>
      </c>
      <c r="AU794" s="60">
        <v>16188.15</v>
      </c>
      <c r="AV794" s="60">
        <v>82.96</v>
      </c>
      <c r="AW794" s="60">
        <v>17922.060000000001</v>
      </c>
      <c r="AX794" s="60">
        <v>7882.55</v>
      </c>
      <c r="AY794" s="60">
        <v>25587.95</v>
      </c>
      <c r="AZ794" s="60">
        <v>75015.69</v>
      </c>
      <c r="BA794" s="60">
        <v>86434.07</v>
      </c>
      <c r="BB794" s="60">
        <v>16188.15</v>
      </c>
      <c r="BC794" s="60">
        <v>0</v>
      </c>
      <c r="BD794" s="60">
        <v>0</v>
      </c>
      <c r="BE794" s="60">
        <v>0</v>
      </c>
      <c r="BF794" s="60">
        <v>0</v>
      </c>
      <c r="BG794" s="60">
        <v>0</v>
      </c>
      <c r="BH794" s="60">
        <v>0</v>
      </c>
      <c r="BI794" s="60">
        <v>229030.47</v>
      </c>
      <c r="BJ794" s="61">
        <v>384</v>
      </c>
      <c r="BK794" s="2" t="s">
        <v>3534</v>
      </c>
      <c r="CA794" s="55"/>
      <c r="CB794" s="55"/>
      <c r="CC794" s="55"/>
      <c r="CD794" s="55"/>
    </row>
    <row r="795" spans="1:82" s="1" customFormat="1" ht="15" x14ac:dyDescent="0.25">
      <c r="A795" s="56" t="s">
        <v>127</v>
      </c>
      <c r="B795" s="56" t="s">
        <v>104</v>
      </c>
      <c r="C795" s="56" t="s">
        <v>128</v>
      </c>
      <c r="D795"/>
      <c r="E795"/>
      <c r="F795"/>
      <c r="G795" s="56" t="s">
        <v>129</v>
      </c>
      <c r="H795" s="56" t="s">
        <v>130</v>
      </c>
      <c r="I795" s="56" t="s">
        <v>1015</v>
      </c>
      <c r="J795"/>
      <c r="K795" s="56" t="s">
        <v>70</v>
      </c>
      <c r="L795" s="56" t="s">
        <v>131</v>
      </c>
      <c r="M795"/>
      <c r="N795"/>
      <c r="O795" s="56" t="s">
        <v>1016</v>
      </c>
      <c r="P795"/>
      <c r="Q795" s="56" t="s">
        <v>1017</v>
      </c>
      <c r="R795"/>
      <c r="S795"/>
      <c r="T795" s="56" t="s">
        <v>3701</v>
      </c>
      <c r="U795" s="56" t="s">
        <v>3669</v>
      </c>
      <c r="V795" s="56" t="s">
        <v>3707</v>
      </c>
      <c r="W795" s="58">
        <v>19155</v>
      </c>
      <c r="X795" s="59" t="s">
        <v>3708</v>
      </c>
      <c r="Y795" s="56" t="s">
        <v>3709</v>
      </c>
      <c r="Z795" s="56" t="s">
        <v>3710</v>
      </c>
      <c r="AA795" s="56" t="s">
        <v>180</v>
      </c>
      <c r="AB795" s="56" t="s">
        <v>181</v>
      </c>
      <c r="AC795" s="56" t="s">
        <v>182</v>
      </c>
      <c r="AD795"/>
      <c r="AE795" s="56" t="s">
        <v>3711</v>
      </c>
      <c r="AF795" s="56" t="s">
        <v>824</v>
      </c>
      <c r="AG795" s="56" t="s">
        <v>123</v>
      </c>
      <c r="AH795" s="56" t="s">
        <v>3712</v>
      </c>
      <c r="AI795" s="56" t="s">
        <v>81</v>
      </c>
      <c r="AJ795" s="56" t="s">
        <v>183</v>
      </c>
      <c r="AK795" s="56" t="s">
        <v>3713</v>
      </c>
      <c r="AL795" s="56" t="s">
        <v>3713</v>
      </c>
      <c r="AM795"/>
      <c r="AN795" s="56" t="s">
        <v>75</v>
      </c>
      <c r="AO795" s="56" t="s">
        <v>2</v>
      </c>
      <c r="AP795" s="60">
        <v>2101.14</v>
      </c>
      <c r="AQ795" s="60">
        <v>0</v>
      </c>
      <c r="AR795" s="58">
        <v>1</v>
      </c>
      <c r="AS795" s="58">
        <v>0</v>
      </c>
      <c r="AT795" s="60">
        <v>11418.38</v>
      </c>
      <c r="AU795" s="60">
        <v>16188.15</v>
      </c>
      <c r="AV795" s="60">
        <v>1531.15</v>
      </c>
      <c r="AW795" s="60">
        <v>17922.060000000001</v>
      </c>
      <c r="AX795" s="60">
        <v>7882.55</v>
      </c>
      <c r="AY795" s="60">
        <v>25587.95</v>
      </c>
      <c r="AZ795" s="60">
        <v>75015.69</v>
      </c>
      <c r="BA795" s="60">
        <v>86434.07</v>
      </c>
      <c r="BB795" s="60">
        <v>16188.15</v>
      </c>
      <c r="BC795" s="60">
        <v>0</v>
      </c>
      <c r="BD795" s="60">
        <v>0</v>
      </c>
      <c r="BE795" s="60">
        <v>0</v>
      </c>
      <c r="BF795" s="60">
        <v>0</v>
      </c>
      <c r="BG795" s="60">
        <v>0</v>
      </c>
      <c r="BH795" s="60">
        <v>0</v>
      </c>
      <c r="BI795" s="60">
        <v>229030.47</v>
      </c>
      <c r="BJ795" s="61">
        <v>384</v>
      </c>
      <c r="BK795" s="2" t="s">
        <v>3534</v>
      </c>
      <c r="CA795" s="55"/>
      <c r="CB795" s="55"/>
      <c r="CC795" s="55"/>
      <c r="CD795" s="55"/>
    </row>
    <row r="796" spans="1:82" s="1" customFormat="1" ht="15" x14ac:dyDescent="0.25">
      <c r="A796" s="56" t="s">
        <v>127</v>
      </c>
      <c r="B796" s="56" t="s">
        <v>104</v>
      </c>
      <c r="C796" s="56" t="s">
        <v>128</v>
      </c>
      <c r="D796"/>
      <c r="E796"/>
      <c r="F796"/>
      <c r="G796" s="56" t="s">
        <v>129</v>
      </c>
      <c r="H796" s="56" t="s">
        <v>130</v>
      </c>
      <c r="I796" s="56" t="s">
        <v>1015</v>
      </c>
      <c r="J796"/>
      <c r="K796" s="56" t="s">
        <v>70</v>
      </c>
      <c r="L796" s="56" t="s">
        <v>131</v>
      </c>
      <c r="M796"/>
      <c r="N796"/>
      <c r="O796" s="56" t="s">
        <v>1016</v>
      </c>
      <c r="P796"/>
      <c r="Q796" s="56" t="s">
        <v>1017</v>
      </c>
      <c r="R796"/>
      <c r="S796"/>
      <c r="T796" s="56" t="s">
        <v>3701</v>
      </c>
      <c r="U796" s="56" t="s">
        <v>3701</v>
      </c>
      <c r="V796" s="56" t="s">
        <v>3714</v>
      </c>
      <c r="W796" s="58">
        <v>22166</v>
      </c>
      <c r="X796" s="59" t="s">
        <v>3715</v>
      </c>
      <c r="Y796" s="56" t="s">
        <v>807</v>
      </c>
      <c r="Z796" s="56" t="s">
        <v>808</v>
      </c>
      <c r="AA796" s="56" t="s">
        <v>94</v>
      </c>
      <c r="AB796" s="56" t="s">
        <v>809</v>
      </c>
      <c r="AC796" s="56" t="s">
        <v>116</v>
      </c>
      <c r="AD796"/>
      <c r="AE796" s="56" t="s">
        <v>810</v>
      </c>
      <c r="AF796" s="56" t="s">
        <v>811</v>
      </c>
      <c r="AG796"/>
      <c r="AH796" s="56" t="s">
        <v>812</v>
      </c>
      <c r="AI796" s="56" t="s">
        <v>117</v>
      </c>
      <c r="AJ796" s="56" t="s">
        <v>94</v>
      </c>
      <c r="AK796" s="56" t="s">
        <v>813</v>
      </c>
      <c r="AL796" s="56" t="s">
        <v>813</v>
      </c>
      <c r="AM796"/>
      <c r="AN796" s="56" t="s">
        <v>75</v>
      </c>
      <c r="AO796" s="56" t="s">
        <v>3</v>
      </c>
      <c r="AP796" s="60">
        <v>5.75</v>
      </c>
      <c r="AQ796" s="60">
        <v>0</v>
      </c>
      <c r="AR796" s="58">
        <v>1</v>
      </c>
      <c r="AS796" s="58">
        <v>0</v>
      </c>
      <c r="AT796" s="60">
        <v>11418.38</v>
      </c>
      <c r="AU796" s="60">
        <v>16188.15</v>
      </c>
      <c r="AV796" s="60">
        <v>5.75</v>
      </c>
      <c r="AW796" s="60">
        <v>17922.060000000001</v>
      </c>
      <c r="AX796" s="60">
        <v>7882.55</v>
      </c>
      <c r="AY796" s="60">
        <v>25587.95</v>
      </c>
      <c r="AZ796" s="60">
        <v>75015.69</v>
      </c>
      <c r="BA796" s="60">
        <v>86434.07</v>
      </c>
      <c r="BB796" s="60">
        <v>16188.15</v>
      </c>
      <c r="BC796" s="60">
        <v>0</v>
      </c>
      <c r="BD796" s="60">
        <v>0</v>
      </c>
      <c r="BE796" s="60">
        <v>0</v>
      </c>
      <c r="BF796" s="60">
        <v>0</v>
      </c>
      <c r="BG796" s="60">
        <v>0</v>
      </c>
      <c r="BH796" s="60">
        <v>0</v>
      </c>
      <c r="BI796" s="60">
        <v>229030.47</v>
      </c>
      <c r="BJ796" s="61">
        <v>384</v>
      </c>
      <c r="BK796" s="2" t="s">
        <v>3534</v>
      </c>
      <c r="CA796" s="55"/>
      <c r="CB796" s="55"/>
      <c r="CC796" s="55"/>
    </row>
    <row r="797" spans="1:82" s="1" customFormat="1" ht="15" x14ac:dyDescent="0.25">
      <c r="A797" s="56" t="s">
        <v>127</v>
      </c>
      <c r="B797" s="56" t="s">
        <v>104</v>
      </c>
      <c r="C797" s="56" t="s">
        <v>128</v>
      </c>
      <c r="D797"/>
      <c r="E797"/>
      <c r="F797"/>
      <c r="G797" s="56" t="s">
        <v>129</v>
      </c>
      <c r="H797" s="56" t="s">
        <v>130</v>
      </c>
      <c r="I797" s="56" t="s">
        <v>1015</v>
      </c>
      <c r="J797"/>
      <c r="K797" s="56" t="s">
        <v>70</v>
      </c>
      <c r="L797" s="56" t="s">
        <v>131</v>
      </c>
      <c r="M797"/>
      <c r="N797"/>
      <c r="O797" s="56" t="s">
        <v>1016</v>
      </c>
      <c r="P797"/>
      <c r="Q797" s="56" t="s">
        <v>1018</v>
      </c>
      <c r="R797"/>
      <c r="S797"/>
      <c r="T797" s="56" t="s">
        <v>3716</v>
      </c>
      <c r="U797" s="56" t="s">
        <v>3716</v>
      </c>
      <c r="V797" s="56" t="s">
        <v>3717</v>
      </c>
      <c r="W797" s="58">
        <v>34786</v>
      </c>
      <c r="X797" s="59" t="s">
        <v>3718</v>
      </c>
      <c r="Y797" s="56" t="s">
        <v>837</v>
      </c>
      <c r="Z797" s="56" t="s">
        <v>838</v>
      </c>
      <c r="AA797" s="56" t="s">
        <v>76</v>
      </c>
      <c r="AB797" s="56" t="s">
        <v>77</v>
      </c>
      <c r="AC797" s="56" t="s">
        <v>78</v>
      </c>
      <c r="AD797"/>
      <c r="AE797" s="56" t="s">
        <v>171</v>
      </c>
      <c r="AF797" s="56" t="s">
        <v>96</v>
      </c>
      <c r="AG797" s="56" t="s">
        <v>73</v>
      </c>
      <c r="AH797" s="56" t="s">
        <v>172</v>
      </c>
      <c r="AI797" s="56" t="s">
        <v>74</v>
      </c>
      <c r="AJ797" s="56" t="s">
        <v>79</v>
      </c>
      <c r="AK797" s="56" t="s">
        <v>170</v>
      </c>
      <c r="AL797" s="56" t="s">
        <v>170</v>
      </c>
      <c r="AM797"/>
      <c r="AN797" s="56" t="s">
        <v>75</v>
      </c>
      <c r="AO797" s="56" t="s">
        <v>3</v>
      </c>
      <c r="AP797" s="60">
        <v>27.65</v>
      </c>
      <c r="AQ797" s="60">
        <v>0</v>
      </c>
      <c r="AR797" s="58">
        <v>1</v>
      </c>
      <c r="AS797" s="58">
        <v>0</v>
      </c>
      <c r="AT797" s="60">
        <v>11418.38</v>
      </c>
      <c r="AU797" s="60">
        <v>16188.15</v>
      </c>
      <c r="AV797" s="60">
        <v>27.65</v>
      </c>
      <c r="AW797" s="60">
        <v>17922.060000000001</v>
      </c>
      <c r="AX797" s="60">
        <v>7882.55</v>
      </c>
      <c r="AY797" s="60">
        <v>25587.95</v>
      </c>
      <c r="AZ797" s="60">
        <v>75015.69</v>
      </c>
      <c r="BA797" s="60">
        <v>86434.07</v>
      </c>
      <c r="BB797" s="60">
        <v>16188.15</v>
      </c>
      <c r="BC797" s="60">
        <v>0</v>
      </c>
      <c r="BD797" s="60">
        <v>0</v>
      </c>
      <c r="BE797" s="60">
        <v>0</v>
      </c>
      <c r="BF797" s="60">
        <v>0</v>
      </c>
      <c r="BG797" s="60">
        <v>0</v>
      </c>
      <c r="BH797" s="60">
        <v>0</v>
      </c>
      <c r="BI797" s="60">
        <v>229030.47</v>
      </c>
      <c r="BJ797" s="61">
        <v>384</v>
      </c>
      <c r="BK797" s="2" t="s">
        <v>3534</v>
      </c>
      <c r="CA797" s="55"/>
      <c r="CB797" s="55"/>
      <c r="CC797" s="55"/>
    </row>
    <row r="798" spans="1:82" s="1" customFormat="1" ht="15" x14ac:dyDescent="0.25">
      <c r="A798" s="56" t="s">
        <v>127</v>
      </c>
      <c r="B798" s="56" t="s">
        <v>104</v>
      </c>
      <c r="C798" s="56" t="s">
        <v>128</v>
      </c>
      <c r="D798"/>
      <c r="E798"/>
      <c r="F798"/>
      <c r="G798" s="56" t="s">
        <v>129</v>
      </c>
      <c r="H798" s="56" t="s">
        <v>130</v>
      </c>
      <c r="I798" s="56" t="s">
        <v>1015</v>
      </c>
      <c r="J798"/>
      <c r="K798" s="56" t="s">
        <v>70</v>
      </c>
      <c r="L798" s="56" t="s">
        <v>131</v>
      </c>
      <c r="M798"/>
      <c r="N798"/>
      <c r="O798" s="56" t="s">
        <v>1016</v>
      </c>
      <c r="P798"/>
      <c r="Q798" s="56" t="s">
        <v>1018</v>
      </c>
      <c r="R798"/>
      <c r="S798"/>
      <c r="T798" s="56" t="s">
        <v>3716</v>
      </c>
      <c r="U798" s="56" t="s">
        <v>3716</v>
      </c>
      <c r="V798" s="56" t="s">
        <v>3719</v>
      </c>
      <c r="W798" s="58">
        <v>38060</v>
      </c>
      <c r="X798" s="59" t="s">
        <v>3720</v>
      </c>
      <c r="Y798" s="56" t="s">
        <v>837</v>
      </c>
      <c r="Z798" s="56" t="s">
        <v>838</v>
      </c>
      <c r="AA798" s="56" t="s">
        <v>76</v>
      </c>
      <c r="AB798" s="56" t="s">
        <v>77</v>
      </c>
      <c r="AC798" s="56" t="s">
        <v>78</v>
      </c>
      <c r="AD798"/>
      <c r="AE798" s="56" t="s">
        <v>171</v>
      </c>
      <c r="AF798" s="56" t="s">
        <v>96</v>
      </c>
      <c r="AG798" s="56" t="s">
        <v>73</v>
      </c>
      <c r="AH798" s="56" t="s">
        <v>172</v>
      </c>
      <c r="AI798" s="56" t="s">
        <v>74</v>
      </c>
      <c r="AJ798" s="56" t="s">
        <v>79</v>
      </c>
      <c r="AK798" s="56" t="s">
        <v>170</v>
      </c>
      <c r="AL798" s="56" t="s">
        <v>170</v>
      </c>
      <c r="AM798"/>
      <c r="AN798" s="56" t="s">
        <v>75</v>
      </c>
      <c r="AO798" s="56" t="s">
        <v>3</v>
      </c>
      <c r="AP798" s="60">
        <v>33.54</v>
      </c>
      <c r="AQ798" s="60">
        <v>0</v>
      </c>
      <c r="AR798" s="58">
        <v>1</v>
      </c>
      <c r="AS798" s="58">
        <v>0</v>
      </c>
      <c r="AT798" s="60">
        <v>11418.38</v>
      </c>
      <c r="AU798" s="60">
        <v>16188.15</v>
      </c>
      <c r="AV798" s="60">
        <v>33.54</v>
      </c>
      <c r="AW798" s="60">
        <v>17922.060000000001</v>
      </c>
      <c r="AX798" s="60">
        <v>7882.55</v>
      </c>
      <c r="AY798" s="60">
        <v>25587.95</v>
      </c>
      <c r="AZ798" s="60">
        <v>75015.69</v>
      </c>
      <c r="BA798" s="60">
        <v>86434.07</v>
      </c>
      <c r="BB798" s="60">
        <v>16188.15</v>
      </c>
      <c r="BC798" s="60">
        <v>0</v>
      </c>
      <c r="BD798" s="60">
        <v>0</v>
      </c>
      <c r="BE798" s="60">
        <v>0</v>
      </c>
      <c r="BF798" s="60">
        <v>0</v>
      </c>
      <c r="BG798" s="60">
        <v>0</v>
      </c>
      <c r="BH798" s="60">
        <v>0</v>
      </c>
      <c r="BI798" s="60">
        <v>229030.47</v>
      </c>
      <c r="BJ798" s="61">
        <v>384</v>
      </c>
      <c r="BK798" s="2" t="s">
        <v>3534</v>
      </c>
      <c r="CA798" s="55"/>
      <c r="CB798" s="55"/>
      <c r="CC798" s="55"/>
    </row>
    <row r="799" spans="1:82" s="1" customFormat="1" ht="15" x14ac:dyDescent="0.25">
      <c r="A799" s="56" t="s">
        <v>127</v>
      </c>
      <c r="B799" s="56" t="s">
        <v>104</v>
      </c>
      <c r="C799" s="56" t="s">
        <v>128</v>
      </c>
      <c r="D799"/>
      <c r="E799"/>
      <c r="F799"/>
      <c r="G799" s="56" t="s">
        <v>129</v>
      </c>
      <c r="H799" s="56" t="s">
        <v>130</v>
      </c>
      <c r="I799" s="56" t="s">
        <v>1015</v>
      </c>
      <c r="J799"/>
      <c r="K799" s="56" t="s">
        <v>70</v>
      </c>
      <c r="L799" s="56" t="s">
        <v>131</v>
      </c>
      <c r="M799"/>
      <c r="N799"/>
      <c r="O799" s="56" t="s">
        <v>1016</v>
      </c>
      <c r="P799"/>
      <c r="Q799" s="56" t="s">
        <v>1018</v>
      </c>
      <c r="R799"/>
      <c r="S799"/>
      <c r="T799" s="56" t="s">
        <v>3721</v>
      </c>
      <c r="U799" s="56" t="s">
        <v>3716</v>
      </c>
      <c r="V799" s="56" t="s">
        <v>3722</v>
      </c>
      <c r="W799" s="58">
        <v>36019</v>
      </c>
      <c r="X799" s="59" t="s">
        <v>3723</v>
      </c>
      <c r="Y799" s="56" t="s">
        <v>837</v>
      </c>
      <c r="Z799" s="56" t="s">
        <v>838</v>
      </c>
      <c r="AA799" s="56" t="s">
        <v>76</v>
      </c>
      <c r="AB799" s="56" t="s">
        <v>77</v>
      </c>
      <c r="AC799" s="56" t="s">
        <v>78</v>
      </c>
      <c r="AD799"/>
      <c r="AE799" s="56" t="s">
        <v>171</v>
      </c>
      <c r="AF799" s="56" t="s">
        <v>96</v>
      </c>
      <c r="AG799" s="56" t="s">
        <v>73</v>
      </c>
      <c r="AH799" s="56" t="s">
        <v>172</v>
      </c>
      <c r="AI799" s="56" t="s">
        <v>74</v>
      </c>
      <c r="AJ799" s="56" t="s">
        <v>79</v>
      </c>
      <c r="AK799" s="56" t="s">
        <v>170</v>
      </c>
      <c r="AL799" s="56" t="s">
        <v>170</v>
      </c>
      <c r="AM799"/>
      <c r="AN799" s="56" t="s">
        <v>75</v>
      </c>
      <c r="AO799" s="56" t="s">
        <v>3</v>
      </c>
      <c r="AP799" s="60">
        <v>27.64</v>
      </c>
      <c r="AQ799" s="60">
        <v>0</v>
      </c>
      <c r="AR799" s="58">
        <v>1</v>
      </c>
      <c r="AS799" s="58">
        <v>0</v>
      </c>
      <c r="AT799" s="60">
        <v>11418.38</v>
      </c>
      <c r="AU799" s="60">
        <v>16188.15</v>
      </c>
      <c r="AV799" s="60">
        <v>27.64</v>
      </c>
      <c r="AW799" s="60">
        <v>17922.060000000001</v>
      </c>
      <c r="AX799" s="60">
        <v>7882.55</v>
      </c>
      <c r="AY799" s="60">
        <v>25587.95</v>
      </c>
      <c r="AZ799" s="60">
        <v>75015.69</v>
      </c>
      <c r="BA799" s="60">
        <v>86434.07</v>
      </c>
      <c r="BB799" s="60">
        <v>16188.15</v>
      </c>
      <c r="BC799" s="60">
        <v>0</v>
      </c>
      <c r="BD799" s="60">
        <v>0</v>
      </c>
      <c r="BE799" s="60">
        <v>0</v>
      </c>
      <c r="BF799" s="60">
        <v>0</v>
      </c>
      <c r="BG799" s="60">
        <v>0</v>
      </c>
      <c r="BH799" s="60">
        <v>0</v>
      </c>
      <c r="BI799" s="60">
        <v>229030.47</v>
      </c>
      <c r="BJ799" s="61">
        <v>384</v>
      </c>
      <c r="BK799" s="2" t="s">
        <v>3534</v>
      </c>
      <c r="CA799" s="55"/>
      <c r="CB799" s="55"/>
      <c r="CC799" s="55"/>
    </row>
    <row r="800" spans="1:82" s="1" customFormat="1" ht="15" x14ac:dyDescent="0.25">
      <c r="A800" s="56" t="s">
        <v>127</v>
      </c>
      <c r="B800" s="56" t="s">
        <v>104</v>
      </c>
      <c r="C800" s="56" t="s">
        <v>128</v>
      </c>
      <c r="D800"/>
      <c r="E800"/>
      <c r="F800"/>
      <c r="G800" s="56" t="s">
        <v>129</v>
      </c>
      <c r="H800" s="56" t="s">
        <v>130</v>
      </c>
      <c r="I800" s="56" t="s">
        <v>1015</v>
      </c>
      <c r="J800"/>
      <c r="K800" s="56" t="s">
        <v>70</v>
      </c>
      <c r="L800" s="56" t="s">
        <v>131</v>
      </c>
      <c r="M800"/>
      <c r="N800"/>
      <c r="O800" s="56" t="s">
        <v>1016</v>
      </c>
      <c r="P800"/>
      <c r="Q800" s="56" t="s">
        <v>1017</v>
      </c>
      <c r="R800"/>
      <c r="S800"/>
      <c r="T800" s="56" t="s">
        <v>3724</v>
      </c>
      <c r="U800" s="56" t="s">
        <v>3721</v>
      </c>
      <c r="V800" s="56" t="s">
        <v>3376</v>
      </c>
      <c r="W800" s="58">
        <v>46831</v>
      </c>
      <c r="X800" s="59" t="s">
        <v>3725</v>
      </c>
      <c r="Y800" s="56" t="s">
        <v>3378</v>
      </c>
      <c r="Z800" s="56" t="s">
        <v>3379</v>
      </c>
      <c r="AA800" s="56" t="s">
        <v>94</v>
      </c>
      <c r="AB800" s="56" t="s">
        <v>1030</v>
      </c>
      <c r="AC800" s="56" t="s">
        <v>95</v>
      </c>
      <c r="AD800"/>
      <c r="AE800" s="56" t="s">
        <v>3380</v>
      </c>
      <c r="AF800" s="56" t="s">
        <v>3381</v>
      </c>
      <c r="AG800"/>
      <c r="AH800" s="56" t="s">
        <v>3382</v>
      </c>
      <c r="AI800" s="56" t="s">
        <v>1035</v>
      </c>
      <c r="AJ800" s="56" t="s">
        <v>97</v>
      </c>
      <c r="AK800" s="56" t="s">
        <v>3383</v>
      </c>
      <c r="AL800" s="56" t="s">
        <v>3384</v>
      </c>
      <c r="AM800"/>
      <c r="AN800" s="56" t="s">
        <v>75</v>
      </c>
      <c r="AO800" s="56" t="s">
        <v>3</v>
      </c>
      <c r="AP800" s="60">
        <v>-263.63</v>
      </c>
      <c r="AQ800" s="60">
        <v>-263.63</v>
      </c>
      <c r="AR800" s="58">
        <v>0</v>
      </c>
      <c r="AS800" s="58">
        <v>1</v>
      </c>
      <c r="AT800" s="60">
        <v>11418.38</v>
      </c>
      <c r="AU800" s="60">
        <v>16188.15</v>
      </c>
      <c r="AV800" s="60">
        <v>-263.63</v>
      </c>
      <c r="AW800" s="60">
        <v>17922.060000000001</v>
      </c>
      <c r="AX800" s="60">
        <v>7882.55</v>
      </c>
      <c r="AY800" s="60">
        <v>25587.95</v>
      </c>
      <c r="AZ800" s="60">
        <v>75015.69</v>
      </c>
      <c r="BA800" s="60">
        <v>86434.07</v>
      </c>
      <c r="BB800" s="60">
        <v>16188.15</v>
      </c>
      <c r="BC800" s="60">
        <v>0</v>
      </c>
      <c r="BD800" s="60">
        <v>0</v>
      </c>
      <c r="BE800" s="60">
        <v>0</v>
      </c>
      <c r="BF800" s="60">
        <v>0</v>
      </c>
      <c r="BG800" s="60">
        <v>0</v>
      </c>
      <c r="BH800" s="60">
        <v>0</v>
      </c>
      <c r="BI800" s="60">
        <v>229030.47</v>
      </c>
      <c r="BJ800" s="61">
        <v>384</v>
      </c>
      <c r="BK800" s="2" t="s">
        <v>3534</v>
      </c>
      <c r="CA800" s="55"/>
      <c r="CB800" s="55"/>
      <c r="CC800" s="55"/>
    </row>
    <row r="801" spans="1:65" s="1" customFormat="1" ht="15" x14ac:dyDescent="0.25">
      <c r="A801" s="56" t="s">
        <v>127</v>
      </c>
      <c r="B801" s="56" t="s">
        <v>104</v>
      </c>
      <c r="C801" s="56" t="s">
        <v>128</v>
      </c>
      <c r="D801"/>
      <c r="E801"/>
      <c r="F801"/>
      <c r="G801" s="56" t="s">
        <v>129</v>
      </c>
      <c r="H801" s="56" t="s">
        <v>130</v>
      </c>
      <c r="I801" s="56" t="s">
        <v>1015</v>
      </c>
      <c r="J801"/>
      <c r="K801" s="56" t="s">
        <v>70</v>
      </c>
      <c r="L801" s="56" t="s">
        <v>131</v>
      </c>
      <c r="M801"/>
      <c r="N801"/>
      <c r="O801" s="56" t="s">
        <v>1016</v>
      </c>
      <c r="P801"/>
      <c r="Q801" s="56" t="s">
        <v>1017</v>
      </c>
      <c r="R801"/>
      <c r="S801"/>
      <c r="T801" s="56" t="s">
        <v>3726</v>
      </c>
      <c r="U801" s="56" t="s">
        <v>3724</v>
      </c>
      <c r="V801" s="56" t="s">
        <v>3727</v>
      </c>
      <c r="W801" s="58">
        <v>33328</v>
      </c>
      <c r="X801" s="59" t="s">
        <v>3728</v>
      </c>
      <c r="Y801" s="56" t="s">
        <v>1459</v>
      </c>
      <c r="Z801" s="56" t="s">
        <v>1460</v>
      </c>
      <c r="AA801" s="56" t="s">
        <v>98</v>
      </c>
      <c r="AB801" s="56" t="s">
        <v>99</v>
      </c>
      <c r="AC801" s="56" t="s">
        <v>100</v>
      </c>
      <c r="AD801"/>
      <c r="AE801" s="56" t="s">
        <v>1461</v>
      </c>
      <c r="AF801" s="56" t="s">
        <v>1462</v>
      </c>
      <c r="AG801" s="56" t="s">
        <v>867</v>
      </c>
      <c r="AH801" s="56" t="s">
        <v>1463</v>
      </c>
      <c r="AI801" s="56" t="s">
        <v>81</v>
      </c>
      <c r="AJ801" s="56" t="s">
        <v>98</v>
      </c>
      <c r="AK801" s="56" t="s">
        <v>1358</v>
      </c>
      <c r="AL801" s="56" t="s">
        <v>1358</v>
      </c>
      <c r="AM801"/>
      <c r="AN801" s="56" t="s">
        <v>75</v>
      </c>
      <c r="AO801" s="56" t="s">
        <v>2</v>
      </c>
      <c r="AP801" s="60">
        <v>42.71</v>
      </c>
      <c r="AQ801" s="60">
        <v>0</v>
      </c>
      <c r="AR801" s="58">
        <v>1</v>
      </c>
      <c r="AS801" s="58">
        <v>0</v>
      </c>
      <c r="AT801" s="60">
        <v>11418.38</v>
      </c>
      <c r="AU801" s="60">
        <v>16188.15</v>
      </c>
      <c r="AV801" s="60">
        <v>31.5</v>
      </c>
      <c r="AW801" s="60">
        <v>17922.060000000001</v>
      </c>
      <c r="AX801" s="60">
        <v>7882.55</v>
      </c>
      <c r="AY801" s="60">
        <v>25587.95</v>
      </c>
      <c r="AZ801" s="60">
        <v>75015.69</v>
      </c>
      <c r="BA801" s="60">
        <v>86434.07</v>
      </c>
      <c r="BB801" s="60">
        <v>16188.15</v>
      </c>
      <c r="BC801" s="60">
        <v>0</v>
      </c>
      <c r="BD801" s="60">
        <v>0</v>
      </c>
      <c r="BE801" s="60">
        <v>0</v>
      </c>
      <c r="BF801" s="60">
        <v>0</v>
      </c>
      <c r="BG801" s="60">
        <v>0</v>
      </c>
      <c r="BH801" s="60">
        <v>0</v>
      </c>
      <c r="BI801" s="60">
        <v>229030.47</v>
      </c>
      <c r="BJ801" s="61">
        <v>384</v>
      </c>
      <c r="BK801" s="2" t="s">
        <v>3534</v>
      </c>
    </row>
    <row r="802" spans="1:65" s="1" customFormat="1" ht="15" x14ac:dyDescent="0.25">
      <c r="A802" s="56" t="s">
        <v>127</v>
      </c>
      <c r="B802" s="56" t="s">
        <v>104</v>
      </c>
      <c r="C802" s="56" t="s">
        <v>128</v>
      </c>
      <c r="D802"/>
      <c r="E802"/>
      <c r="F802"/>
      <c r="G802" s="56" t="s">
        <v>129</v>
      </c>
      <c r="H802" s="56" t="s">
        <v>130</v>
      </c>
      <c r="I802" s="56" t="s">
        <v>1015</v>
      </c>
      <c r="J802"/>
      <c r="K802" s="56" t="s">
        <v>70</v>
      </c>
      <c r="L802" s="56" t="s">
        <v>131</v>
      </c>
      <c r="M802"/>
      <c r="N802"/>
      <c r="O802" s="56" t="s">
        <v>1016</v>
      </c>
      <c r="P802"/>
      <c r="Q802" s="56" t="s">
        <v>1017</v>
      </c>
      <c r="R802"/>
      <c r="S802"/>
      <c r="T802" s="56" t="s">
        <v>3726</v>
      </c>
      <c r="U802" s="56" t="s">
        <v>3724</v>
      </c>
      <c r="V802" s="56" t="s">
        <v>3729</v>
      </c>
      <c r="W802" s="58">
        <v>33329</v>
      </c>
      <c r="X802" s="59" t="s">
        <v>3730</v>
      </c>
      <c r="Y802" s="56" t="s">
        <v>1459</v>
      </c>
      <c r="Z802" s="56" t="s">
        <v>1460</v>
      </c>
      <c r="AA802" s="56" t="s">
        <v>98</v>
      </c>
      <c r="AB802" s="56" t="s">
        <v>99</v>
      </c>
      <c r="AC802" s="56" t="s">
        <v>100</v>
      </c>
      <c r="AD802"/>
      <c r="AE802" s="56" t="s">
        <v>1461</v>
      </c>
      <c r="AF802" s="56" t="s">
        <v>1462</v>
      </c>
      <c r="AG802" s="56" t="s">
        <v>867</v>
      </c>
      <c r="AH802" s="56" t="s">
        <v>1463</v>
      </c>
      <c r="AI802" s="56" t="s">
        <v>81</v>
      </c>
      <c r="AJ802" s="56" t="s">
        <v>98</v>
      </c>
      <c r="AK802" s="56" t="s">
        <v>1358</v>
      </c>
      <c r="AL802" s="56" t="s">
        <v>1358</v>
      </c>
      <c r="AM802"/>
      <c r="AN802" s="56" t="s">
        <v>75</v>
      </c>
      <c r="AO802" s="56" t="s">
        <v>2</v>
      </c>
      <c r="AP802" s="60">
        <v>103.93</v>
      </c>
      <c r="AQ802" s="60">
        <v>0</v>
      </c>
      <c r="AR802" s="58">
        <v>1</v>
      </c>
      <c r="AS802" s="58">
        <v>0</v>
      </c>
      <c r="AT802" s="60">
        <v>11418.38</v>
      </c>
      <c r="AU802" s="60">
        <v>16188.15</v>
      </c>
      <c r="AV802" s="60">
        <v>76.650000000000006</v>
      </c>
      <c r="AW802" s="60">
        <v>17922.060000000001</v>
      </c>
      <c r="AX802" s="60">
        <v>7882.55</v>
      </c>
      <c r="AY802" s="60">
        <v>25587.95</v>
      </c>
      <c r="AZ802" s="60">
        <v>75015.69</v>
      </c>
      <c r="BA802" s="60">
        <v>86434.07</v>
      </c>
      <c r="BB802" s="60">
        <v>16188.15</v>
      </c>
      <c r="BC802" s="60">
        <v>0</v>
      </c>
      <c r="BD802" s="60">
        <v>0</v>
      </c>
      <c r="BE802" s="60">
        <v>0</v>
      </c>
      <c r="BF802" s="60">
        <v>0</v>
      </c>
      <c r="BG802" s="60">
        <v>0</v>
      </c>
      <c r="BH802" s="60">
        <v>0</v>
      </c>
      <c r="BI802" s="60">
        <v>229030.47</v>
      </c>
      <c r="BJ802" s="61">
        <v>384</v>
      </c>
      <c r="BK802" s="2" t="s">
        <v>3534</v>
      </c>
    </row>
    <row r="803" spans="1:65" s="1" customFormat="1" ht="15" x14ac:dyDescent="0.25">
      <c r="A803" s="56" t="s">
        <v>127</v>
      </c>
      <c r="B803" s="56" t="s">
        <v>104</v>
      </c>
      <c r="C803" s="56" t="s">
        <v>128</v>
      </c>
      <c r="D803"/>
      <c r="E803"/>
      <c r="F803"/>
      <c r="G803" s="56" t="s">
        <v>129</v>
      </c>
      <c r="H803" s="56" t="s">
        <v>130</v>
      </c>
      <c r="I803" s="56" t="s">
        <v>1015</v>
      </c>
      <c r="J803"/>
      <c r="K803" s="56" t="s">
        <v>70</v>
      </c>
      <c r="L803" s="56" t="s">
        <v>131</v>
      </c>
      <c r="M803"/>
      <c r="N803"/>
      <c r="O803" s="56" t="s">
        <v>1016</v>
      </c>
      <c r="P803"/>
      <c r="Q803" s="56" t="s">
        <v>1017</v>
      </c>
      <c r="R803"/>
      <c r="S803"/>
      <c r="T803" s="56" t="s">
        <v>3731</v>
      </c>
      <c r="U803" s="56" t="s">
        <v>3731</v>
      </c>
      <c r="V803" s="56" t="s">
        <v>3732</v>
      </c>
      <c r="W803" s="58">
        <v>31794</v>
      </c>
      <c r="X803" s="59" t="s">
        <v>3733</v>
      </c>
      <c r="Y803" s="56" t="s">
        <v>3734</v>
      </c>
      <c r="Z803" s="56" t="s">
        <v>3735</v>
      </c>
      <c r="AA803" s="56" t="s">
        <v>832</v>
      </c>
      <c r="AB803" s="56" t="s">
        <v>833</v>
      </c>
      <c r="AC803" s="56" t="s">
        <v>121</v>
      </c>
      <c r="AD803"/>
      <c r="AE803" s="56" t="s">
        <v>3736</v>
      </c>
      <c r="AF803" s="56" t="s">
        <v>3737</v>
      </c>
      <c r="AG803"/>
      <c r="AH803" s="56" t="s">
        <v>3738</v>
      </c>
      <c r="AI803" s="56" t="s">
        <v>3739</v>
      </c>
      <c r="AJ803" s="56" t="s">
        <v>79</v>
      </c>
      <c r="AK803" s="56" t="s">
        <v>3740</v>
      </c>
      <c r="AL803" s="56" t="s">
        <v>3740</v>
      </c>
      <c r="AM803"/>
      <c r="AN803" s="56" t="s">
        <v>75</v>
      </c>
      <c r="AO803" s="56" t="s">
        <v>2</v>
      </c>
      <c r="AP803" s="60">
        <v>12.63</v>
      </c>
      <c r="AQ803" s="60">
        <v>0</v>
      </c>
      <c r="AR803" s="58">
        <v>1</v>
      </c>
      <c r="AS803" s="58">
        <v>0</v>
      </c>
      <c r="AT803" s="60">
        <v>11418.38</v>
      </c>
      <c r="AU803" s="60">
        <v>16188.15</v>
      </c>
      <c r="AV803" s="60">
        <v>9.33</v>
      </c>
      <c r="AW803" s="60">
        <v>17922.060000000001</v>
      </c>
      <c r="AX803" s="60">
        <v>7882.55</v>
      </c>
      <c r="AY803" s="60">
        <v>25587.95</v>
      </c>
      <c r="AZ803" s="60">
        <v>75015.69</v>
      </c>
      <c r="BA803" s="60">
        <v>86434.07</v>
      </c>
      <c r="BB803" s="60">
        <v>16188.15</v>
      </c>
      <c r="BC803" s="60">
        <v>0</v>
      </c>
      <c r="BD803" s="60">
        <v>0</v>
      </c>
      <c r="BE803" s="60">
        <v>0</v>
      </c>
      <c r="BF803" s="60">
        <v>0</v>
      </c>
      <c r="BG803" s="60">
        <v>0</v>
      </c>
      <c r="BH803" s="60">
        <v>0</v>
      </c>
      <c r="BI803" s="60">
        <v>229030.47</v>
      </c>
      <c r="BJ803" s="61">
        <v>384</v>
      </c>
      <c r="BK803" s="2" t="s">
        <v>3534</v>
      </c>
    </row>
    <row r="804" spans="1:65" s="1" customFormat="1" ht="15" x14ac:dyDescent="0.25">
      <c r="A804" s="56" t="s">
        <v>127</v>
      </c>
      <c r="B804" s="56" t="s">
        <v>104</v>
      </c>
      <c r="C804" s="56" t="s">
        <v>128</v>
      </c>
      <c r="D804"/>
      <c r="E804"/>
      <c r="F804"/>
      <c r="G804" s="56" t="s">
        <v>129</v>
      </c>
      <c r="H804" s="56" t="s">
        <v>130</v>
      </c>
      <c r="I804" s="56" t="s">
        <v>1015</v>
      </c>
      <c r="J804"/>
      <c r="K804" s="56" t="s">
        <v>70</v>
      </c>
      <c r="L804" s="56" t="s">
        <v>131</v>
      </c>
      <c r="M804"/>
      <c r="N804"/>
      <c r="O804" s="56" t="s">
        <v>1016</v>
      </c>
      <c r="P804"/>
      <c r="Q804" s="56" t="s">
        <v>1017</v>
      </c>
      <c r="R804"/>
      <c r="S804"/>
      <c r="T804" s="56" t="s">
        <v>3741</v>
      </c>
      <c r="U804" s="56" t="s">
        <v>3741</v>
      </c>
      <c r="V804" s="56" t="s">
        <v>3742</v>
      </c>
      <c r="W804" s="58">
        <v>41867</v>
      </c>
      <c r="X804" s="59" t="s">
        <v>3743</v>
      </c>
      <c r="Y804" s="56" t="s">
        <v>3744</v>
      </c>
      <c r="Z804" s="56" t="s">
        <v>3745</v>
      </c>
      <c r="AA804" s="56" t="s">
        <v>832</v>
      </c>
      <c r="AB804" s="56" t="s">
        <v>833</v>
      </c>
      <c r="AC804" s="56" t="s">
        <v>121</v>
      </c>
      <c r="AD804"/>
      <c r="AE804" s="56" t="s">
        <v>3746</v>
      </c>
      <c r="AF804" s="56" t="s">
        <v>824</v>
      </c>
      <c r="AG804"/>
      <c r="AH804" s="56" t="s">
        <v>3747</v>
      </c>
      <c r="AI804" s="56" t="s">
        <v>1035</v>
      </c>
      <c r="AJ804" s="56" t="s">
        <v>79</v>
      </c>
      <c r="AK804" s="56" t="s">
        <v>3748</v>
      </c>
      <c r="AL804" s="56" t="s">
        <v>3748</v>
      </c>
      <c r="AM804"/>
      <c r="AN804" s="56" t="s">
        <v>75</v>
      </c>
      <c r="AO804" s="56" t="s">
        <v>3</v>
      </c>
      <c r="AP804" s="56" t="s">
        <v>3</v>
      </c>
      <c r="AQ804" s="56" t="s">
        <v>2</v>
      </c>
      <c r="AR804" s="60">
        <v>105.99450452999999</v>
      </c>
      <c r="AS804" s="60">
        <v>0</v>
      </c>
      <c r="AT804" s="58">
        <v>1</v>
      </c>
      <c r="AU804" s="58"/>
      <c r="AV804" s="60">
        <v>12278.63</v>
      </c>
      <c r="AW804" s="60">
        <v>10894.76</v>
      </c>
      <c r="AX804" s="60">
        <v>105.99</v>
      </c>
      <c r="AY804" s="60">
        <v>13152.89</v>
      </c>
      <c r="AZ804" s="60">
        <v>5994.35</v>
      </c>
      <c r="BA804" s="60">
        <v>19119.72</v>
      </c>
      <c r="BB804" s="60">
        <v>55604.24</v>
      </c>
      <c r="BC804" s="60">
        <v>64067.91</v>
      </c>
      <c r="BD804" s="60">
        <v>12301.99</v>
      </c>
      <c r="BE804" s="60">
        <v>10915.47</v>
      </c>
      <c r="BF804" s="60">
        <v>0</v>
      </c>
      <c r="BG804" s="60">
        <v>0</v>
      </c>
      <c r="BH804" s="60">
        <v>0</v>
      </c>
      <c r="BI804" s="60">
        <v>0</v>
      </c>
      <c r="BJ804" s="60">
        <v>0</v>
      </c>
      <c r="BK804" s="60">
        <v>181156.57</v>
      </c>
      <c r="BL804" s="61">
        <v>419</v>
      </c>
      <c r="BM804" s="2" t="s">
        <v>3749</v>
      </c>
    </row>
    <row r="805" spans="1:65" s="1" customFormat="1" ht="15" x14ac:dyDescent="0.25">
      <c r="A805" s="56" t="s">
        <v>127</v>
      </c>
      <c r="B805" s="56" t="s">
        <v>104</v>
      </c>
      <c r="C805" s="56" t="s">
        <v>128</v>
      </c>
      <c r="D805"/>
      <c r="E805"/>
      <c r="F805"/>
      <c r="G805" s="56" t="s">
        <v>129</v>
      </c>
      <c r="H805" s="56" t="s">
        <v>130</v>
      </c>
      <c r="I805" s="56" t="s">
        <v>1015</v>
      </c>
      <c r="J805"/>
      <c r="K805" s="56" t="s">
        <v>70</v>
      </c>
      <c r="L805" s="56" t="s">
        <v>131</v>
      </c>
      <c r="M805"/>
      <c r="N805"/>
      <c r="O805" s="56" t="s">
        <v>1016</v>
      </c>
      <c r="P805"/>
      <c r="Q805" s="56" t="s">
        <v>1017</v>
      </c>
      <c r="R805"/>
      <c r="S805"/>
      <c r="T805" s="56" t="s">
        <v>3741</v>
      </c>
      <c r="U805" s="56" t="s">
        <v>3534</v>
      </c>
      <c r="V805" s="56" t="s">
        <v>3750</v>
      </c>
      <c r="W805" s="58">
        <v>43987</v>
      </c>
      <c r="X805" s="59" t="s">
        <v>3751</v>
      </c>
      <c r="Y805" s="56" t="s">
        <v>775</v>
      </c>
      <c r="Z805" s="56" t="s">
        <v>776</v>
      </c>
      <c r="AA805" s="56" t="s">
        <v>76</v>
      </c>
      <c r="AB805" s="56" t="s">
        <v>124</v>
      </c>
      <c r="AC805" s="56" t="s">
        <v>125</v>
      </c>
      <c r="AD805"/>
      <c r="AE805" s="56" t="s">
        <v>777</v>
      </c>
      <c r="AF805" s="56" t="s">
        <v>760</v>
      </c>
      <c r="AG805" s="56" t="s">
        <v>761</v>
      </c>
      <c r="AH805" s="56" t="s">
        <v>778</v>
      </c>
      <c r="AI805" s="56" t="s">
        <v>81</v>
      </c>
      <c r="AJ805" s="56" t="s">
        <v>79</v>
      </c>
      <c r="AK805" s="56" t="s">
        <v>170</v>
      </c>
      <c r="AL805" s="56" t="s">
        <v>170</v>
      </c>
      <c r="AM805"/>
      <c r="AN805" s="56" t="s">
        <v>75</v>
      </c>
      <c r="AO805" s="56" t="s">
        <v>2</v>
      </c>
      <c r="AP805" s="56" t="s">
        <v>3</v>
      </c>
      <c r="AQ805" s="56" t="s">
        <v>2</v>
      </c>
      <c r="AR805" s="60">
        <v>17.559999999999999</v>
      </c>
      <c r="AS805" s="60">
        <v>0</v>
      </c>
      <c r="AT805" s="58">
        <v>1</v>
      </c>
      <c r="AU805" s="58"/>
      <c r="AV805" s="60">
        <v>12278.63</v>
      </c>
      <c r="AW805" s="60">
        <v>10894.76</v>
      </c>
      <c r="AX805" s="60">
        <v>12.99</v>
      </c>
      <c r="AY805" s="60">
        <v>13152.89</v>
      </c>
      <c r="AZ805" s="60">
        <v>5994.35</v>
      </c>
      <c r="BA805" s="60">
        <v>19119.72</v>
      </c>
      <c r="BB805" s="60">
        <v>55604.24</v>
      </c>
      <c r="BC805" s="60">
        <v>64067.91</v>
      </c>
      <c r="BD805" s="60">
        <v>12301.99</v>
      </c>
      <c r="BE805" s="60">
        <v>10915.47</v>
      </c>
      <c r="BF805" s="60">
        <v>0</v>
      </c>
      <c r="BG805" s="60">
        <v>0</v>
      </c>
      <c r="BH805" s="60">
        <v>0</v>
      </c>
      <c r="BI805" s="60">
        <v>0</v>
      </c>
      <c r="BJ805" s="60">
        <v>0</v>
      </c>
      <c r="BK805" s="60">
        <v>181156.57</v>
      </c>
      <c r="BL805" s="61">
        <v>419</v>
      </c>
      <c r="BM805" s="2" t="s">
        <v>3749</v>
      </c>
    </row>
    <row r="806" spans="1:65" s="1" customFormat="1" ht="15" x14ac:dyDescent="0.25">
      <c r="A806" s="56" t="s">
        <v>127</v>
      </c>
      <c r="B806" s="56" t="s">
        <v>104</v>
      </c>
      <c r="C806" s="56" t="s">
        <v>128</v>
      </c>
      <c r="D806"/>
      <c r="E806"/>
      <c r="F806"/>
      <c r="G806" s="56" t="s">
        <v>129</v>
      </c>
      <c r="H806" s="56" t="s">
        <v>130</v>
      </c>
      <c r="I806" s="56" t="s">
        <v>1015</v>
      </c>
      <c r="J806"/>
      <c r="K806" s="56" t="s">
        <v>70</v>
      </c>
      <c r="L806" s="56" t="s">
        <v>131</v>
      </c>
      <c r="M806"/>
      <c r="N806"/>
      <c r="O806" s="56" t="s">
        <v>1016</v>
      </c>
      <c r="P806"/>
      <c r="Q806" s="56" t="s">
        <v>1018</v>
      </c>
      <c r="R806"/>
      <c r="S806"/>
      <c r="T806" s="56" t="s">
        <v>3752</v>
      </c>
      <c r="U806" s="56" t="s">
        <v>3753</v>
      </c>
      <c r="V806" s="56" t="s">
        <v>3754</v>
      </c>
      <c r="W806" s="58">
        <v>28243</v>
      </c>
      <c r="X806" s="59" t="s">
        <v>3755</v>
      </c>
      <c r="Y806" s="56" t="s">
        <v>3756</v>
      </c>
      <c r="Z806" s="56" t="s">
        <v>3757</v>
      </c>
      <c r="AA806" s="56" t="s">
        <v>76</v>
      </c>
      <c r="AB806" s="56" t="s">
        <v>102</v>
      </c>
      <c r="AC806" s="56" t="s">
        <v>103</v>
      </c>
      <c r="AD806"/>
      <c r="AE806" s="56" t="s">
        <v>3758</v>
      </c>
      <c r="AF806" s="56" t="s">
        <v>779</v>
      </c>
      <c r="AG806" s="56" t="s">
        <v>73</v>
      </c>
      <c r="AH806" s="56" t="s">
        <v>785</v>
      </c>
      <c r="AI806" s="56" t="s">
        <v>74</v>
      </c>
      <c r="AJ806" s="56" t="s">
        <v>79</v>
      </c>
      <c r="AK806" s="56" t="s">
        <v>786</v>
      </c>
      <c r="AL806" s="56" t="s">
        <v>786</v>
      </c>
      <c r="AM806"/>
      <c r="AN806" s="56" t="s">
        <v>75</v>
      </c>
      <c r="AO806" s="56" t="s">
        <v>3</v>
      </c>
      <c r="AP806" s="56" t="s">
        <v>3</v>
      </c>
      <c r="AQ806" s="56" t="s">
        <v>2</v>
      </c>
      <c r="AR806" s="60">
        <v>1029.95</v>
      </c>
      <c r="AS806" s="60">
        <v>0</v>
      </c>
      <c r="AT806" s="58">
        <v>1</v>
      </c>
      <c r="AU806" s="58"/>
      <c r="AV806" s="60">
        <v>12278.63</v>
      </c>
      <c r="AW806" s="60">
        <v>10894.76</v>
      </c>
      <c r="AX806" s="60">
        <v>1029.95</v>
      </c>
      <c r="AY806" s="60">
        <v>13152.89</v>
      </c>
      <c r="AZ806" s="60">
        <v>5994.35</v>
      </c>
      <c r="BA806" s="60">
        <v>19119.72</v>
      </c>
      <c r="BB806" s="60">
        <v>55604.24</v>
      </c>
      <c r="BC806" s="60">
        <v>64067.91</v>
      </c>
      <c r="BD806" s="60">
        <v>12301.99</v>
      </c>
      <c r="BE806" s="60">
        <v>10915.47</v>
      </c>
      <c r="BF806" s="60">
        <v>0</v>
      </c>
      <c r="BG806" s="60">
        <v>0</v>
      </c>
      <c r="BH806" s="60">
        <v>0</v>
      </c>
      <c r="BI806" s="60">
        <v>0</v>
      </c>
      <c r="BJ806" s="60">
        <v>0</v>
      </c>
      <c r="BK806" s="60">
        <v>181156.57</v>
      </c>
      <c r="BL806" s="61">
        <v>419</v>
      </c>
      <c r="BM806" s="2" t="s">
        <v>3749</v>
      </c>
    </row>
    <row r="807" spans="1:65" s="1" customFormat="1" ht="15" x14ac:dyDescent="0.25">
      <c r="A807" s="56" t="s">
        <v>127</v>
      </c>
      <c r="B807" s="56" t="s">
        <v>104</v>
      </c>
      <c r="C807" s="56" t="s">
        <v>128</v>
      </c>
      <c r="D807"/>
      <c r="E807"/>
      <c r="F807"/>
      <c r="G807" s="56" t="s">
        <v>129</v>
      </c>
      <c r="H807" s="56" t="s">
        <v>130</v>
      </c>
      <c r="I807" s="56" t="s">
        <v>1015</v>
      </c>
      <c r="J807"/>
      <c r="K807" s="56" t="s">
        <v>70</v>
      </c>
      <c r="L807" s="56" t="s">
        <v>131</v>
      </c>
      <c r="M807"/>
      <c r="N807"/>
      <c r="O807" s="56" t="s">
        <v>1016</v>
      </c>
      <c r="P807"/>
      <c r="Q807" s="56" t="s">
        <v>1018</v>
      </c>
      <c r="R807"/>
      <c r="S807"/>
      <c r="T807" s="56" t="s">
        <v>3752</v>
      </c>
      <c r="U807" s="56" t="s">
        <v>3752</v>
      </c>
      <c r="V807" s="56" t="s">
        <v>3759</v>
      </c>
      <c r="W807" s="58">
        <v>30925</v>
      </c>
      <c r="X807" s="59" t="s">
        <v>3760</v>
      </c>
      <c r="Y807" s="56" t="s">
        <v>1025</v>
      </c>
      <c r="Z807" s="56" t="s">
        <v>1026</v>
      </c>
      <c r="AA807" s="56" t="s">
        <v>98</v>
      </c>
      <c r="AB807" s="56" t="s">
        <v>99</v>
      </c>
      <c r="AC807" s="56" t="s">
        <v>100</v>
      </c>
      <c r="AD807"/>
      <c r="AE807" s="56" t="s">
        <v>1027</v>
      </c>
      <c r="AF807" s="56" t="s">
        <v>762</v>
      </c>
      <c r="AG807" s="56" t="s">
        <v>763</v>
      </c>
      <c r="AH807" s="56" t="s">
        <v>764</v>
      </c>
      <c r="AI807" s="56" t="s">
        <v>74</v>
      </c>
      <c r="AJ807" s="56" t="s">
        <v>98</v>
      </c>
      <c r="AK807" s="56" t="s">
        <v>765</v>
      </c>
      <c r="AL807" s="56" t="s">
        <v>765</v>
      </c>
      <c r="AM807"/>
      <c r="AN807" s="56" t="s">
        <v>75</v>
      </c>
      <c r="AO807" s="56" t="s">
        <v>3</v>
      </c>
      <c r="AP807" s="56" t="s">
        <v>3</v>
      </c>
      <c r="AQ807" s="56" t="s">
        <v>2</v>
      </c>
      <c r="AR807" s="60">
        <v>607.09651905600003</v>
      </c>
      <c r="AS807" s="60">
        <v>0</v>
      </c>
      <c r="AT807" s="58">
        <v>1</v>
      </c>
      <c r="AU807" s="58"/>
      <c r="AV807" s="60">
        <v>12278.63</v>
      </c>
      <c r="AW807" s="60">
        <v>10894.76</v>
      </c>
      <c r="AX807" s="60">
        <v>607.1</v>
      </c>
      <c r="AY807" s="60">
        <v>13152.89</v>
      </c>
      <c r="AZ807" s="60">
        <v>5994.35</v>
      </c>
      <c r="BA807" s="60">
        <v>19119.72</v>
      </c>
      <c r="BB807" s="60">
        <v>55604.24</v>
      </c>
      <c r="BC807" s="60">
        <v>64067.91</v>
      </c>
      <c r="BD807" s="60">
        <v>12301.99</v>
      </c>
      <c r="BE807" s="60">
        <v>10915.47</v>
      </c>
      <c r="BF807" s="60">
        <v>0</v>
      </c>
      <c r="BG807" s="60">
        <v>0</v>
      </c>
      <c r="BH807" s="60">
        <v>0</v>
      </c>
      <c r="BI807" s="60">
        <v>0</v>
      </c>
      <c r="BJ807" s="60">
        <v>0</v>
      </c>
      <c r="BK807" s="60">
        <v>181156.57</v>
      </c>
      <c r="BL807" s="61">
        <v>419</v>
      </c>
      <c r="BM807" s="2" t="s">
        <v>3749</v>
      </c>
    </row>
    <row r="808" spans="1:65" s="1" customFormat="1" ht="15" x14ac:dyDescent="0.25">
      <c r="A808" s="56" t="s">
        <v>127</v>
      </c>
      <c r="B808" s="56" t="s">
        <v>104</v>
      </c>
      <c r="C808" s="56" t="s">
        <v>128</v>
      </c>
      <c r="D808"/>
      <c r="E808"/>
      <c r="F808"/>
      <c r="G808" s="56" t="s">
        <v>129</v>
      </c>
      <c r="H808" s="56" t="s">
        <v>130</v>
      </c>
      <c r="I808" s="56" t="s">
        <v>1015</v>
      </c>
      <c r="J808"/>
      <c r="K808" s="56" t="s">
        <v>70</v>
      </c>
      <c r="L808" s="56" t="s">
        <v>131</v>
      </c>
      <c r="M808"/>
      <c r="N808"/>
      <c r="O808" s="56" t="s">
        <v>1016</v>
      </c>
      <c r="P808"/>
      <c r="Q808" s="56" t="s">
        <v>1018</v>
      </c>
      <c r="R808"/>
      <c r="S808"/>
      <c r="T808" s="56" t="s">
        <v>3752</v>
      </c>
      <c r="U808" s="56" t="s">
        <v>3752</v>
      </c>
      <c r="V808" s="56" t="s">
        <v>3761</v>
      </c>
      <c r="W808" s="58">
        <v>30767</v>
      </c>
      <c r="X808" s="59" t="s">
        <v>3762</v>
      </c>
      <c r="Y808" s="56" t="s">
        <v>1354</v>
      </c>
      <c r="Z808" s="56" t="s">
        <v>1355</v>
      </c>
      <c r="AA808" s="56" t="s">
        <v>98</v>
      </c>
      <c r="AB808" s="56" t="s">
        <v>99</v>
      </c>
      <c r="AC808" s="56" t="s">
        <v>100</v>
      </c>
      <c r="AD808"/>
      <c r="AE808" s="56" t="s">
        <v>1356</v>
      </c>
      <c r="AF808" s="56" t="s">
        <v>1103</v>
      </c>
      <c r="AG808" s="56" t="s">
        <v>73</v>
      </c>
      <c r="AH808" s="56" t="s">
        <v>1357</v>
      </c>
      <c r="AI808" s="56" t="s">
        <v>74</v>
      </c>
      <c r="AJ808" s="56" t="s">
        <v>98</v>
      </c>
      <c r="AK808" s="56" t="s">
        <v>1358</v>
      </c>
      <c r="AL808" s="56" t="s">
        <v>1358</v>
      </c>
      <c r="AM808"/>
      <c r="AN808" s="56" t="s">
        <v>75</v>
      </c>
      <c r="AO808" s="56" t="s">
        <v>3</v>
      </c>
      <c r="AP808" s="56" t="s">
        <v>3</v>
      </c>
      <c r="AQ808" s="56" t="s">
        <v>2</v>
      </c>
      <c r="AR808" s="60">
        <v>671.12746369199999</v>
      </c>
      <c r="AS808" s="60">
        <v>0</v>
      </c>
      <c r="AT808" s="58">
        <v>1</v>
      </c>
      <c r="AU808" s="58"/>
      <c r="AV808" s="60">
        <v>12278.63</v>
      </c>
      <c r="AW808" s="60">
        <v>10894.76</v>
      </c>
      <c r="AX808" s="60">
        <v>671.13</v>
      </c>
      <c r="AY808" s="60">
        <v>13152.89</v>
      </c>
      <c r="AZ808" s="60">
        <v>5994.35</v>
      </c>
      <c r="BA808" s="60">
        <v>19119.72</v>
      </c>
      <c r="BB808" s="60">
        <v>55604.24</v>
      </c>
      <c r="BC808" s="60">
        <v>64067.91</v>
      </c>
      <c r="BD808" s="60">
        <v>12301.99</v>
      </c>
      <c r="BE808" s="60">
        <v>10915.47</v>
      </c>
      <c r="BF808" s="60">
        <v>0</v>
      </c>
      <c r="BG808" s="60">
        <v>0</v>
      </c>
      <c r="BH808" s="60">
        <v>0</v>
      </c>
      <c r="BI808" s="60">
        <v>0</v>
      </c>
      <c r="BJ808" s="60">
        <v>0</v>
      </c>
      <c r="BK808" s="60">
        <v>181156.57</v>
      </c>
      <c r="BL808" s="61">
        <v>419</v>
      </c>
      <c r="BM808" s="2" t="s">
        <v>3749</v>
      </c>
    </row>
    <row r="809" spans="1:65" s="1" customFormat="1" ht="15" x14ac:dyDescent="0.25">
      <c r="A809" s="56" t="s">
        <v>127</v>
      </c>
      <c r="B809" s="56" t="s">
        <v>104</v>
      </c>
      <c r="C809" s="56" t="s">
        <v>128</v>
      </c>
      <c r="D809"/>
      <c r="E809"/>
      <c r="F809"/>
      <c r="G809" s="56" t="s">
        <v>129</v>
      </c>
      <c r="H809" s="56" t="s">
        <v>130</v>
      </c>
      <c r="I809" s="56" t="s">
        <v>1015</v>
      </c>
      <c r="J809"/>
      <c r="K809" s="56" t="s">
        <v>70</v>
      </c>
      <c r="L809" s="56" t="s">
        <v>131</v>
      </c>
      <c r="M809"/>
      <c r="N809"/>
      <c r="O809" s="56" t="s">
        <v>1016</v>
      </c>
      <c r="P809"/>
      <c r="Q809" s="56" t="s">
        <v>1018</v>
      </c>
      <c r="R809"/>
      <c r="S809"/>
      <c r="T809" s="56" t="s">
        <v>3763</v>
      </c>
      <c r="U809" s="56" t="s">
        <v>3763</v>
      </c>
      <c r="V809" s="56" t="s">
        <v>3764</v>
      </c>
      <c r="W809" s="58">
        <v>13732</v>
      </c>
      <c r="X809" s="59" t="s">
        <v>3765</v>
      </c>
      <c r="Y809" s="56" t="s">
        <v>1028</v>
      </c>
      <c r="Z809" s="56" t="s">
        <v>1029</v>
      </c>
      <c r="AA809" s="56" t="s">
        <v>94</v>
      </c>
      <c r="AB809" s="56" t="s">
        <v>1030</v>
      </c>
      <c r="AC809" s="56" t="s">
        <v>95</v>
      </c>
      <c r="AD809"/>
      <c r="AE809" s="56" t="s">
        <v>1031</v>
      </c>
      <c r="AF809" s="56" t="s">
        <v>1032</v>
      </c>
      <c r="AG809" s="56" t="s">
        <v>115</v>
      </c>
      <c r="AH809" s="56" t="s">
        <v>1033</v>
      </c>
      <c r="AI809" s="56" t="s">
        <v>74</v>
      </c>
      <c r="AJ809" s="56" t="s">
        <v>97</v>
      </c>
      <c r="AK809" s="56" t="s">
        <v>109</v>
      </c>
      <c r="AL809" s="56" t="s">
        <v>110</v>
      </c>
      <c r="AM809"/>
      <c r="AN809" s="56" t="s">
        <v>75</v>
      </c>
      <c r="AO809" s="56" t="s">
        <v>3</v>
      </c>
      <c r="AP809" s="56" t="s">
        <v>3</v>
      </c>
      <c r="AQ809" s="56" t="s">
        <v>2</v>
      </c>
      <c r="AR809" s="60">
        <v>63.241413876000003</v>
      </c>
      <c r="AS809" s="60">
        <v>0</v>
      </c>
      <c r="AT809" s="58">
        <v>1</v>
      </c>
      <c r="AU809" s="58"/>
      <c r="AV809" s="60">
        <v>12278.63</v>
      </c>
      <c r="AW809" s="60">
        <v>10894.76</v>
      </c>
      <c r="AX809" s="60">
        <v>63.24</v>
      </c>
      <c r="AY809" s="60">
        <v>13152.89</v>
      </c>
      <c r="AZ809" s="60">
        <v>5994.35</v>
      </c>
      <c r="BA809" s="60">
        <v>19119.72</v>
      </c>
      <c r="BB809" s="60">
        <v>55604.24</v>
      </c>
      <c r="BC809" s="60">
        <v>64067.91</v>
      </c>
      <c r="BD809" s="60">
        <v>12301.99</v>
      </c>
      <c r="BE809" s="60">
        <v>10915.47</v>
      </c>
      <c r="BF809" s="60">
        <v>0</v>
      </c>
      <c r="BG809" s="60">
        <v>0</v>
      </c>
      <c r="BH809" s="60">
        <v>0</v>
      </c>
      <c r="BI809" s="60">
        <v>0</v>
      </c>
      <c r="BJ809" s="60">
        <v>0</v>
      </c>
      <c r="BK809" s="60">
        <v>181156.57</v>
      </c>
      <c r="BL809" s="61">
        <v>419</v>
      </c>
      <c r="BM809" s="2" t="s">
        <v>3749</v>
      </c>
    </row>
    <row r="810" spans="1:65" s="1" customFormat="1" ht="15" x14ac:dyDescent="0.25">
      <c r="A810" s="56" t="s">
        <v>127</v>
      </c>
      <c r="B810" s="56" t="s">
        <v>104</v>
      </c>
      <c r="C810" s="56" t="s">
        <v>128</v>
      </c>
      <c r="D810"/>
      <c r="E810"/>
      <c r="F810"/>
      <c r="G810" s="56" t="s">
        <v>129</v>
      </c>
      <c r="H810" s="56" t="s">
        <v>130</v>
      </c>
      <c r="I810" s="56" t="s">
        <v>1015</v>
      </c>
      <c r="J810"/>
      <c r="K810" s="56" t="s">
        <v>70</v>
      </c>
      <c r="L810" s="56" t="s">
        <v>131</v>
      </c>
      <c r="M810"/>
      <c r="N810"/>
      <c r="O810" s="56" t="s">
        <v>1016</v>
      </c>
      <c r="P810"/>
      <c r="Q810" s="56" t="s">
        <v>1017</v>
      </c>
      <c r="R810"/>
      <c r="S810"/>
      <c r="T810" s="56" t="s">
        <v>3766</v>
      </c>
      <c r="U810" s="56" t="s">
        <v>3763</v>
      </c>
      <c r="V810" s="56" t="s">
        <v>3767</v>
      </c>
      <c r="W810" s="58">
        <v>25341</v>
      </c>
      <c r="X810" s="59" t="s">
        <v>3768</v>
      </c>
      <c r="Y810" s="56" t="s">
        <v>1148</v>
      </c>
      <c r="Z810" s="56" t="s">
        <v>1149</v>
      </c>
      <c r="AA810" s="56" t="s">
        <v>119</v>
      </c>
      <c r="AB810" s="56" t="s">
        <v>1150</v>
      </c>
      <c r="AC810" s="56" t="s">
        <v>200</v>
      </c>
      <c r="AD810"/>
      <c r="AE810" s="56" t="s">
        <v>1151</v>
      </c>
      <c r="AF810" s="56" t="s">
        <v>1152</v>
      </c>
      <c r="AG810" s="56" t="s">
        <v>123</v>
      </c>
      <c r="AH810" s="56" t="s">
        <v>1153</v>
      </c>
      <c r="AI810" s="56" t="s">
        <v>81</v>
      </c>
      <c r="AJ810" s="56" t="s">
        <v>177</v>
      </c>
      <c r="AK810" s="56" t="s">
        <v>1154</v>
      </c>
      <c r="AL810" s="56" t="s">
        <v>1154</v>
      </c>
      <c r="AM810"/>
      <c r="AN810" s="56" t="s">
        <v>75</v>
      </c>
      <c r="AO810" s="56" t="s">
        <v>2</v>
      </c>
      <c r="AP810" s="56" t="s">
        <v>3</v>
      </c>
      <c r="AQ810" s="56" t="s">
        <v>2</v>
      </c>
      <c r="AR810" s="60">
        <v>173.11777797599999</v>
      </c>
      <c r="AS810" s="60">
        <v>0</v>
      </c>
      <c r="AT810" s="58">
        <v>1</v>
      </c>
      <c r="AU810" s="58"/>
      <c r="AV810" s="60">
        <v>12278.63</v>
      </c>
      <c r="AW810" s="60">
        <v>10894.76</v>
      </c>
      <c r="AX810" s="60">
        <v>128.54</v>
      </c>
      <c r="AY810" s="60">
        <v>13152.89</v>
      </c>
      <c r="AZ810" s="60">
        <v>5994.35</v>
      </c>
      <c r="BA810" s="60">
        <v>19119.72</v>
      </c>
      <c r="BB810" s="60">
        <v>55604.24</v>
      </c>
      <c r="BC810" s="60">
        <v>64067.91</v>
      </c>
      <c r="BD810" s="60">
        <v>12301.99</v>
      </c>
      <c r="BE810" s="60">
        <v>10915.47</v>
      </c>
      <c r="BF810" s="60">
        <v>0</v>
      </c>
      <c r="BG810" s="60">
        <v>0</v>
      </c>
      <c r="BH810" s="60">
        <v>0</v>
      </c>
      <c r="BI810" s="60">
        <v>0</v>
      </c>
      <c r="BJ810" s="60">
        <v>0</v>
      </c>
      <c r="BK810" s="60">
        <v>181156.57</v>
      </c>
      <c r="BL810" s="61">
        <v>419</v>
      </c>
      <c r="BM810" s="2" t="s">
        <v>3749</v>
      </c>
    </row>
    <row r="811" spans="1:65" s="1" customFormat="1" ht="15" x14ac:dyDescent="0.25">
      <c r="A811" s="56" t="s">
        <v>127</v>
      </c>
      <c r="B811" s="56" t="s">
        <v>104</v>
      </c>
      <c r="C811" s="56" t="s">
        <v>128</v>
      </c>
      <c r="D811"/>
      <c r="E811"/>
      <c r="F811"/>
      <c r="G811" s="56" t="s">
        <v>129</v>
      </c>
      <c r="H811" s="56" t="s">
        <v>130</v>
      </c>
      <c r="I811" s="56" t="s">
        <v>1015</v>
      </c>
      <c r="J811"/>
      <c r="K811" s="56" t="s">
        <v>70</v>
      </c>
      <c r="L811" s="56" t="s">
        <v>131</v>
      </c>
      <c r="M811"/>
      <c r="N811"/>
      <c r="O811" s="56" t="s">
        <v>1016</v>
      </c>
      <c r="P811"/>
      <c r="Q811" s="56" t="s">
        <v>1018</v>
      </c>
      <c r="R811"/>
      <c r="S811"/>
      <c r="T811" s="56" t="s">
        <v>3766</v>
      </c>
      <c r="U811" s="56" t="s">
        <v>3763</v>
      </c>
      <c r="V811" s="56" t="s">
        <v>112</v>
      </c>
      <c r="W811" s="58">
        <v>28547</v>
      </c>
      <c r="X811" s="59" t="s">
        <v>3769</v>
      </c>
      <c r="Y811" s="56" t="s">
        <v>3423</v>
      </c>
      <c r="Z811" s="56" t="s">
        <v>3424</v>
      </c>
      <c r="AA811" s="56" t="s">
        <v>105</v>
      </c>
      <c r="AB811" s="56" t="s">
        <v>106</v>
      </c>
      <c r="AC811" s="56" t="s">
        <v>107</v>
      </c>
      <c r="AD811"/>
      <c r="AE811" s="56" t="s">
        <v>3425</v>
      </c>
      <c r="AF811" s="56" t="s">
        <v>876</v>
      </c>
      <c r="AG811" s="56" t="s">
        <v>115</v>
      </c>
      <c r="AH811" s="56" t="s">
        <v>3426</v>
      </c>
      <c r="AI811" s="56" t="s">
        <v>74</v>
      </c>
      <c r="AJ811" s="56" t="s">
        <v>108</v>
      </c>
      <c r="AK811" s="56" t="s">
        <v>3427</v>
      </c>
      <c r="AL811" s="56" t="s">
        <v>3427</v>
      </c>
      <c r="AM811"/>
      <c r="AN811" s="56" t="s">
        <v>75</v>
      </c>
      <c r="AO811" s="56" t="s">
        <v>3</v>
      </c>
      <c r="AP811" s="56" t="s">
        <v>3</v>
      </c>
      <c r="AQ811" s="56" t="s">
        <v>2</v>
      </c>
      <c r="AR811" s="60">
        <v>305.42997450600001</v>
      </c>
      <c r="AS811" s="60">
        <v>0</v>
      </c>
      <c r="AT811" s="58">
        <v>1</v>
      </c>
      <c r="AU811" s="58"/>
      <c r="AV811" s="60">
        <v>12278.63</v>
      </c>
      <c r="AW811" s="60">
        <v>10894.76</v>
      </c>
      <c r="AX811" s="60">
        <v>305.43</v>
      </c>
      <c r="AY811" s="60">
        <v>13152.89</v>
      </c>
      <c r="AZ811" s="60">
        <v>5994.35</v>
      </c>
      <c r="BA811" s="60">
        <v>19119.72</v>
      </c>
      <c r="BB811" s="60">
        <v>55604.24</v>
      </c>
      <c r="BC811" s="60">
        <v>64067.91</v>
      </c>
      <c r="BD811" s="60">
        <v>12301.99</v>
      </c>
      <c r="BE811" s="60">
        <v>10915.47</v>
      </c>
      <c r="BF811" s="60">
        <v>0</v>
      </c>
      <c r="BG811" s="60">
        <v>0</v>
      </c>
      <c r="BH811" s="60">
        <v>0</v>
      </c>
      <c r="BI811" s="60">
        <v>0</v>
      </c>
      <c r="BJ811" s="60">
        <v>0</v>
      </c>
      <c r="BK811" s="60">
        <v>181156.57</v>
      </c>
      <c r="BL811" s="61">
        <v>419</v>
      </c>
      <c r="BM811" s="2" t="s">
        <v>3749</v>
      </c>
    </row>
    <row r="812" spans="1:65" s="1" customFormat="1" ht="23.25" x14ac:dyDescent="0.25">
      <c r="A812" s="56" t="s">
        <v>127</v>
      </c>
      <c r="B812" s="56" t="s">
        <v>104</v>
      </c>
      <c r="C812" s="56" t="s">
        <v>128</v>
      </c>
      <c r="D812"/>
      <c r="E812"/>
      <c r="F812"/>
      <c r="G812" s="56" t="s">
        <v>129</v>
      </c>
      <c r="H812" s="56" t="s">
        <v>130</v>
      </c>
      <c r="I812" s="56" t="s">
        <v>1015</v>
      </c>
      <c r="J812"/>
      <c r="K812" s="56" t="s">
        <v>70</v>
      </c>
      <c r="L812" s="56" t="s">
        <v>131</v>
      </c>
      <c r="M812"/>
      <c r="N812"/>
      <c r="O812" s="56" t="s">
        <v>1016</v>
      </c>
      <c r="P812"/>
      <c r="Q812" s="56" t="s">
        <v>1018</v>
      </c>
      <c r="R812"/>
      <c r="S812"/>
      <c r="T812" s="56" t="s">
        <v>3770</v>
      </c>
      <c r="U812" s="56" t="s">
        <v>3766</v>
      </c>
      <c r="V812" s="56" t="s">
        <v>112</v>
      </c>
      <c r="W812" s="58">
        <v>34084</v>
      </c>
      <c r="X812" s="59" t="s">
        <v>3771</v>
      </c>
      <c r="Y812" s="56" t="s">
        <v>140</v>
      </c>
      <c r="Z812" s="56" t="s">
        <v>141</v>
      </c>
      <c r="AA812" s="56" t="s">
        <v>142</v>
      </c>
      <c r="AB812" s="56" t="s">
        <v>143</v>
      </c>
      <c r="AC812" s="56" t="s">
        <v>144</v>
      </c>
      <c r="AD812"/>
      <c r="AE812" s="56" t="s">
        <v>1022</v>
      </c>
      <c r="AF812" s="56" t="s">
        <v>114</v>
      </c>
      <c r="AG812" s="56" t="s">
        <v>115</v>
      </c>
      <c r="AH812" s="56" t="s">
        <v>146</v>
      </c>
      <c r="AI812" s="56" t="s">
        <v>74</v>
      </c>
      <c r="AJ812" s="56" t="s">
        <v>147</v>
      </c>
      <c r="AK812" s="56" t="s">
        <v>148</v>
      </c>
      <c r="AL812" s="56" t="s">
        <v>148</v>
      </c>
      <c r="AM812"/>
      <c r="AN812" s="56" t="s">
        <v>75</v>
      </c>
      <c r="AO812" s="56" t="s">
        <v>3</v>
      </c>
      <c r="AP812" s="56" t="s">
        <v>3</v>
      </c>
      <c r="AQ812" s="56" t="s">
        <v>2</v>
      </c>
      <c r="AR812" s="60">
        <v>4.8292964820000002</v>
      </c>
      <c r="AS812" s="60">
        <v>0</v>
      </c>
      <c r="AT812" s="58">
        <v>1</v>
      </c>
      <c r="AU812" s="58"/>
      <c r="AV812" s="60">
        <v>12278.63</v>
      </c>
      <c r="AW812" s="60">
        <v>10894.76</v>
      </c>
      <c r="AX812" s="60">
        <v>4.83</v>
      </c>
      <c r="AY812" s="60">
        <v>13152.89</v>
      </c>
      <c r="AZ812" s="60">
        <v>5994.35</v>
      </c>
      <c r="BA812" s="60">
        <v>19119.72</v>
      </c>
      <c r="BB812" s="60">
        <v>55604.24</v>
      </c>
      <c r="BC812" s="60">
        <v>64067.91</v>
      </c>
      <c r="BD812" s="60">
        <v>12301.99</v>
      </c>
      <c r="BE812" s="60">
        <v>10915.47</v>
      </c>
      <c r="BF812" s="60">
        <v>0</v>
      </c>
      <c r="BG812" s="60">
        <v>0</v>
      </c>
      <c r="BH812" s="60">
        <v>0</v>
      </c>
      <c r="BI812" s="60">
        <v>0</v>
      </c>
      <c r="BJ812" s="60">
        <v>0</v>
      </c>
      <c r="BK812" s="60">
        <v>181156.57</v>
      </c>
      <c r="BL812" s="61">
        <v>419</v>
      </c>
      <c r="BM812" s="2" t="s">
        <v>3749</v>
      </c>
    </row>
    <row r="813" spans="1:65" s="1" customFormat="1" ht="15" x14ac:dyDescent="0.25">
      <c r="A813" s="56" t="s">
        <v>127</v>
      </c>
      <c r="B813" s="56" t="s">
        <v>104</v>
      </c>
      <c r="C813" s="56" t="s">
        <v>128</v>
      </c>
      <c r="D813"/>
      <c r="E813"/>
      <c r="F813"/>
      <c r="G813" s="56" t="s">
        <v>129</v>
      </c>
      <c r="H813" s="56" t="s">
        <v>130</v>
      </c>
      <c r="I813" s="56" t="s">
        <v>1015</v>
      </c>
      <c r="J813"/>
      <c r="K813" s="56" t="s">
        <v>70</v>
      </c>
      <c r="L813" s="56" t="s">
        <v>131</v>
      </c>
      <c r="M813"/>
      <c r="N813"/>
      <c r="O813" s="56" t="s">
        <v>1016</v>
      </c>
      <c r="P813"/>
      <c r="Q813" s="56" t="s">
        <v>1018</v>
      </c>
      <c r="R813"/>
      <c r="S813"/>
      <c r="T813" s="56" t="s">
        <v>3770</v>
      </c>
      <c r="U813" s="56" t="s">
        <v>3766</v>
      </c>
      <c r="V813" s="56" t="s">
        <v>3772</v>
      </c>
      <c r="W813" s="58">
        <v>33462</v>
      </c>
      <c r="X813" s="59" t="s">
        <v>3773</v>
      </c>
      <c r="Y813" s="56" t="s">
        <v>1025</v>
      </c>
      <c r="Z813" s="56" t="s">
        <v>1026</v>
      </c>
      <c r="AA813" s="56" t="s">
        <v>98</v>
      </c>
      <c r="AB813" s="56" t="s">
        <v>99</v>
      </c>
      <c r="AC813" s="56" t="s">
        <v>100</v>
      </c>
      <c r="AD813"/>
      <c r="AE813" s="56" t="s">
        <v>1027</v>
      </c>
      <c r="AF813" s="56" t="s">
        <v>762</v>
      </c>
      <c r="AG813" s="56" t="s">
        <v>763</v>
      </c>
      <c r="AH813" s="56" t="s">
        <v>764</v>
      </c>
      <c r="AI813" s="56" t="s">
        <v>74</v>
      </c>
      <c r="AJ813" s="56" t="s">
        <v>98</v>
      </c>
      <c r="AK813" s="56" t="s">
        <v>765</v>
      </c>
      <c r="AL813" s="56" t="s">
        <v>765</v>
      </c>
      <c r="AM813"/>
      <c r="AN813" s="56" t="s">
        <v>75</v>
      </c>
      <c r="AO813" s="56" t="s">
        <v>3</v>
      </c>
      <c r="AP813" s="56" t="s">
        <v>3</v>
      </c>
      <c r="AQ813" s="56" t="s">
        <v>2</v>
      </c>
      <c r="AR813" s="60">
        <v>663.16</v>
      </c>
      <c r="AS813" s="60">
        <v>0</v>
      </c>
      <c r="AT813" s="58">
        <v>1</v>
      </c>
      <c r="AU813" s="58"/>
      <c r="AV813" s="60">
        <v>12278.63</v>
      </c>
      <c r="AW813" s="60">
        <v>10894.76</v>
      </c>
      <c r="AX813" s="60">
        <v>663.16</v>
      </c>
      <c r="AY813" s="60">
        <v>13152.89</v>
      </c>
      <c r="AZ813" s="60">
        <v>5994.35</v>
      </c>
      <c r="BA813" s="60">
        <v>19119.72</v>
      </c>
      <c r="BB813" s="60">
        <v>55604.24</v>
      </c>
      <c r="BC813" s="60">
        <v>64067.91</v>
      </c>
      <c r="BD813" s="60">
        <v>12301.99</v>
      </c>
      <c r="BE813" s="60">
        <v>10915.47</v>
      </c>
      <c r="BF813" s="60">
        <v>0</v>
      </c>
      <c r="BG813" s="60">
        <v>0</v>
      </c>
      <c r="BH813" s="60">
        <v>0</v>
      </c>
      <c r="BI813" s="60">
        <v>0</v>
      </c>
      <c r="BJ813" s="60">
        <v>0</v>
      </c>
      <c r="BK813" s="60">
        <v>181156.57</v>
      </c>
      <c r="BL813" s="61">
        <v>419</v>
      </c>
      <c r="BM813" s="2" t="s">
        <v>3749</v>
      </c>
    </row>
    <row r="814" spans="1:65" s="1" customFormat="1" ht="15" x14ac:dyDescent="0.25">
      <c r="A814" s="56" t="s">
        <v>127</v>
      </c>
      <c r="B814" s="56" t="s">
        <v>104</v>
      </c>
      <c r="C814" s="56" t="s">
        <v>128</v>
      </c>
      <c r="D814"/>
      <c r="E814"/>
      <c r="F814"/>
      <c r="G814" s="56" t="s">
        <v>129</v>
      </c>
      <c r="H814" s="56" t="s">
        <v>130</v>
      </c>
      <c r="I814" s="56" t="s">
        <v>1015</v>
      </c>
      <c r="J814"/>
      <c r="K814" s="56" t="s">
        <v>70</v>
      </c>
      <c r="L814" s="56" t="s">
        <v>131</v>
      </c>
      <c r="M814"/>
      <c r="N814"/>
      <c r="O814" s="56" t="s">
        <v>1016</v>
      </c>
      <c r="P814"/>
      <c r="Q814" s="56" t="s">
        <v>1018</v>
      </c>
      <c r="R814"/>
      <c r="S814"/>
      <c r="T814" s="56" t="s">
        <v>3770</v>
      </c>
      <c r="U814" s="56" t="s">
        <v>3766</v>
      </c>
      <c r="V814" s="56" t="s">
        <v>3774</v>
      </c>
      <c r="W814" s="58">
        <v>33461</v>
      </c>
      <c r="X814" s="59" t="s">
        <v>3775</v>
      </c>
      <c r="Y814" s="56" t="s">
        <v>1025</v>
      </c>
      <c r="Z814" s="56" t="s">
        <v>1026</v>
      </c>
      <c r="AA814" s="56" t="s">
        <v>98</v>
      </c>
      <c r="AB814" s="56" t="s">
        <v>99</v>
      </c>
      <c r="AC814" s="56" t="s">
        <v>100</v>
      </c>
      <c r="AD814"/>
      <c r="AE814" s="56" t="s">
        <v>1027</v>
      </c>
      <c r="AF814" s="56" t="s">
        <v>762</v>
      </c>
      <c r="AG814" s="56" t="s">
        <v>763</v>
      </c>
      <c r="AH814" s="56" t="s">
        <v>764</v>
      </c>
      <c r="AI814" s="56" t="s">
        <v>74</v>
      </c>
      <c r="AJ814" s="56" t="s">
        <v>98</v>
      </c>
      <c r="AK814" s="56" t="s">
        <v>765</v>
      </c>
      <c r="AL814" s="56" t="s">
        <v>765</v>
      </c>
      <c r="AM814"/>
      <c r="AN814" s="56" t="s">
        <v>75</v>
      </c>
      <c r="AO814" s="56" t="s">
        <v>3</v>
      </c>
      <c r="AP814" s="56" t="s">
        <v>3</v>
      </c>
      <c r="AQ814" s="56" t="s">
        <v>2</v>
      </c>
      <c r="AR814" s="60">
        <v>36.002602656000001</v>
      </c>
      <c r="AS814" s="60">
        <v>0</v>
      </c>
      <c r="AT814" s="58">
        <v>1</v>
      </c>
      <c r="AU814" s="58"/>
      <c r="AV814" s="60">
        <v>12278.63</v>
      </c>
      <c r="AW814" s="60">
        <v>10894.76</v>
      </c>
      <c r="AX814" s="60">
        <v>36</v>
      </c>
      <c r="AY814" s="60">
        <v>13152.89</v>
      </c>
      <c r="AZ814" s="60">
        <v>5994.35</v>
      </c>
      <c r="BA814" s="60">
        <v>19119.72</v>
      </c>
      <c r="BB814" s="60">
        <v>55604.24</v>
      </c>
      <c r="BC814" s="60">
        <v>64067.91</v>
      </c>
      <c r="BD814" s="60">
        <v>12301.99</v>
      </c>
      <c r="BE814" s="60">
        <v>10915.47</v>
      </c>
      <c r="BF814" s="60">
        <v>0</v>
      </c>
      <c r="BG814" s="60">
        <v>0</v>
      </c>
      <c r="BH814" s="60">
        <v>0</v>
      </c>
      <c r="BI814" s="60">
        <v>0</v>
      </c>
      <c r="BJ814" s="60">
        <v>0</v>
      </c>
      <c r="BK814" s="60">
        <v>181156.57</v>
      </c>
      <c r="BL814" s="61">
        <v>419</v>
      </c>
      <c r="BM814" s="2" t="s">
        <v>3749</v>
      </c>
    </row>
    <row r="815" spans="1:65" s="1" customFormat="1" ht="15" x14ac:dyDescent="0.25">
      <c r="A815" s="56" t="s">
        <v>127</v>
      </c>
      <c r="B815" s="56" t="s">
        <v>104</v>
      </c>
      <c r="C815" s="56" t="s">
        <v>128</v>
      </c>
      <c r="D815"/>
      <c r="E815"/>
      <c r="F815"/>
      <c r="G815" s="56" t="s">
        <v>129</v>
      </c>
      <c r="H815" s="56" t="s">
        <v>130</v>
      </c>
      <c r="I815" s="56" t="s">
        <v>1015</v>
      </c>
      <c r="J815"/>
      <c r="K815" s="56" t="s">
        <v>70</v>
      </c>
      <c r="L815" s="56" t="s">
        <v>131</v>
      </c>
      <c r="M815"/>
      <c r="N815"/>
      <c r="O815" s="56" t="s">
        <v>1016</v>
      </c>
      <c r="P815"/>
      <c r="Q815" s="56" t="s">
        <v>1018</v>
      </c>
      <c r="R815"/>
      <c r="S815"/>
      <c r="T815" s="56" t="s">
        <v>3776</v>
      </c>
      <c r="U815" s="56" t="s">
        <v>3770</v>
      </c>
      <c r="V815" s="56" t="s">
        <v>3777</v>
      </c>
      <c r="W815" s="58">
        <v>34359</v>
      </c>
      <c r="X815" s="59" t="s">
        <v>3778</v>
      </c>
      <c r="Y815" s="56" t="s">
        <v>3779</v>
      </c>
      <c r="Z815" s="56" t="s">
        <v>3780</v>
      </c>
      <c r="AA815" s="56" t="s">
        <v>98</v>
      </c>
      <c r="AB815" s="56" t="s">
        <v>99</v>
      </c>
      <c r="AC815" s="56" t="s">
        <v>100</v>
      </c>
      <c r="AD815"/>
      <c r="AE815" s="56" t="s">
        <v>1870</v>
      </c>
      <c r="AF815" s="56" t="s">
        <v>4</v>
      </c>
      <c r="AG815"/>
      <c r="AH815" s="56" t="s">
        <v>1871</v>
      </c>
      <c r="AI815" s="56" t="s">
        <v>74</v>
      </c>
      <c r="AJ815" s="56" t="s">
        <v>98</v>
      </c>
      <c r="AK815" s="56" t="s">
        <v>3781</v>
      </c>
      <c r="AL815" s="56" t="s">
        <v>3781</v>
      </c>
      <c r="AM815"/>
      <c r="AN815" s="56" t="s">
        <v>75</v>
      </c>
      <c r="AO815" s="56" t="s">
        <v>3</v>
      </c>
      <c r="AP815" s="56" t="s">
        <v>3</v>
      </c>
      <c r="AQ815" s="56" t="s">
        <v>2</v>
      </c>
      <c r="AR815" s="60">
        <v>6863.24</v>
      </c>
      <c r="AS815" s="60">
        <v>0</v>
      </c>
      <c r="AT815" s="58">
        <v>1</v>
      </c>
      <c r="AU815" s="58"/>
      <c r="AV815" s="60">
        <v>12278.63</v>
      </c>
      <c r="AW815" s="60">
        <v>10894.76</v>
      </c>
      <c r="AX815" s="60">
        <v>6863.24</v>
      </c>
      <c r="AY815" s="60">
        <v>13152.89</v>
      </c>
      <c r="AZ815" s="60">
        <v>5994.35</v>
      </c>
      <c r="BA815" s="60">
        <v>19119.72</v>
      </c>
      <c r="BB815" s="60">
        <v>55604.24</v>
      </c>
      <c r="BC815" s="60">
        <v>64067.91</v>
      </c>
      <c r="BD815" s="60">
        <v>12301.99</v>
      </c>
      <c r="BE815" s="60">
        <v>10915.47</v>
      </c>
      <c r="BF815" s="60">
        <v>0</v>
      </c>
      <c r="BG815" s="60">
        <v>0</v>
      </c>
      <c r="BH815" s="60">
        <v>0</v>
      </c>
      <c r="BI815" s="60">
        <v>0</v>
      </c>
      <c r="BJ815" s="60">
        <v>0</v>
      </c>
      <c r="BK815" s="60">
        <v>181156.57</v>
      </c>
      <c r="BL815" s="61">
        <v>419</v>
      </c>
      <c r="BM815" s="2" t="s">
        <v>3749</v>
      </c>
    </row>
    <row r="816" spans="1:65" s="1" customFormat="1" ht="15" x14ac:dyDescent="0.25">
      <c r="A816" s="56" t="s">
        <v>127</v>
      </c>
      <c r="B816" s="56" t="s">
        <v>104</v>
      </c>
      <c r="C816" s="56" t="s">
        <v>128</v>
      </c>
      <c r="D816"/>
      <c r="E816"/>
      <c r="F816"/>
      <c r="G816" s="56" t="s">
        <v>129</v>
      </c>
      <c r="H816" s="56" t="s">
        <v>130</v>
      </c>
      <c r="I816" s="56" t="s">
        <v>1015</v>
      </c>
      <c r="J816"/>
      <c r="K816" s="56" t="s">
        <v>70</v>
      </c>
      <c r="L816" s="56" t="s">
        <v>131</v>
      </c>
      <c r="M816"/>
      <c r="N816"/>
      <c r="O816" s="56" t="s">
        <v>1016</v>
      </c>
      <c r="P816"/>
      <c r="Q816" s="56" t="s">
        <v>1018</v>
      </c>
      <c r="R816"/>
      <c r="S816"/>
      <c r="T816" s="56" t="s">
        <v>3776</v>
      </c>
      <c r="U816" s="56" t="s">
        <v>3770</v>
      </c>
      <c r="V816" s="56" t="s">
        <v>162</v>
      </c>
      <c r="W816" s="58">
        <v>29835</v>
      </c>
      <c r="X816" s="59" t="s">
        <v>3782</v>
      </c>
      <c r="Y816" s="56" t="s">
        <v>163</v>
      </c>
      <c r="Z816" s="56" t="s">
        <v>164</v>
      </c>
      <c r="AA816" s="56" t="s">
        <v>119</v>
      </c>
      <c r="AB816" s="56" t="s">
        <v>165</v>
      </c>
      <c r="AC816" s="56" t="s">
        <v>166</v>
      </c>
      <c r="AD816"/>
      <c r="AE816" s="56" t="s">
        <v>167</v>
      </c>
      <c r="AF816" s="56" t="s">
        <v>114</v>
      </c>
      <c r="AG816" s="56" t="s">
        <v>115</v>
      </c>
      <c r="AH816" s="56" t="s">
        <v>168</v>
      </c>
      <c r="AI816" s="56" t="s">
        <v>74</v>
      </c>
      <c r="AJ816" s="56" t="s">
        <v>79</v>
      </c>
      <c r="AK816" s="56" t="s">
        <v>169</v>
      </c>
      <c r="AL816" s="56" t="s">
        <v>169</v>
      </c>
      <c r="AM816"/>
      <c r="AN816" s="56" t="s">
        <v>75</v>
      </c>
      <c r="AO816" s="56" t="s">
        <v>3</v>
      </c>
      <c r="AP816" s="56" t="s">
        <v>3</v>
      </c>
      <c r="AQ816" s="56" t="s">
        <v>2</v>
      </c>
      <c r="AR816" s="60">
        <v>31.712818860000002</v>
      </c>
      <c r="AS816" s="60">
        <v>0</v>
      </c>
      <c r="AT816" s="58">
        <v>1</v>
      </c>
      <c r="AU816" s="58"/>
      <c r="AV816" s="60">
        <v>12278.63</v>
      </c>
      <c r="AW816" s="60">
        <v>10894.76</v>
      </c>
      <c r="AX816" s="60">
        <v>31.71</v>
      </c>
      <c r="AY816" s="60">
        <v>13152.89</v>
      </c>
      <c r="AZ816" s="60">
        <v>5994.35</v>
      </c>
      <c r="BA816" s="60">
        <v>19119.72</v>
      </c>
      <c r="BB816" s="60">
        <v>55604.24</v>
      </c>
      <c r="BC816" s="60">
        <v>64067.91</v>
      </c>
      <c r="BD816" s="60">
        <v>12301.99</v>
      </c>
      <c r="BE816" s="60">
        <v>10915.47</v>
      </c>
      <c r="BF816" s="60">
        <v>0</v>
      </c>
      <c r="BG816" s="60">
        <v>0</v>
      </c>
      <c r="BH816" s="60">
        <v>0</v>
      </c>
      <c r="BI816" s="60">
        <v>0</v>
      </c>
      <c r="BJ816" s="60">
        <v>0</v>
      </c>
      <c r="BK816" s="60">
        <v>181156.57</v>
      </c>
      <c r="BL816" s="61">
        <v>419</v>
      </c>
      <c r="BM816" s="2" t="s">
        <v>3749</v>
      </c>
    </row>
    <row r="817" spans="1:65" s="1" customFormat="1" ht="15" x14ac:dyDescent="0.25">
      <c r="A817" s="56" t="s">
        <v>127</v>
      </c>
      <c r="B817" s="56" t="s">
        <v>104</v>
      </c>
      <c r="C817" s="56" t="s">
        <v>128</v>
      </c>
      <c r="D817"/>
      <c r="E817"/>
      <c r="F817"/>
      <c r="G817" s="56" t="s">
        <v>129</v>
      </c>
      <c r="H817" s="56" t="s">
        <v>130</v>
      </c>
      <c r="I817" s="56" t="s">
        <v>1015</v>
      </c>
      <c r="J817"/>
      <c r="K817" s="56" t="s">
        <v>70</v>
      </c>
      <c r="L817" s="56" t="s">
        <v>131</v>
      </c>
      <c r="M817"/>
      <c r="N817"/>
      <c r="O817" s="56" t="s">
        <v>1016</v>
      </c>
      <c r="P817"/>
      <c r="Q817" s="56" t="s">
        <v>1018</v>
      </c>
      <c r="R817"/>
      <c r="S817"/>
      <c r="T817" s="56" t="s">
        <v>3776</v>
      </c>
      <c r="U817" s="56" t="s">
        <v>3776</v>
      </c>
      <c r="V817" s="56" t="s">
        <v>3783</v>
      </c>
      <c r="W817" s="58">
        <v>34250</v>
      </c>
      <c r="X817" s="59" t="s">
        <v>3784</v>
      </c>
      <c r="Y817" s="56" t="s">
        <v>1028</v>
      </c>
      <c r="Z817" s="56" t="s">
        <v>1029</v>
      </c>
      <c r="AA817" s="56" t="s">
        <v>94</v>
      </c>
      <c r="AB817" s="56" t="s">
        <v>1030</v>
      </c>
      <c r="AC817" s="56" t="s">
        <v>95</v>
      </c>
      <c r="AD817"/>
      <c r="AE817" s="56" t="s">
        <v>1031</v>
      </c>
      <c r="AF817" s="56" t="s">
        <v>1032</v>
      </c>
      <c r="AG817" s="56" t="s">
        <v>115</v>
      </c>
      <c r="AH817" s="56" t="s">
        <v>1033</v>
      </c>
      <c r="AI817" s="56" t="s">
        <v>74</v>
      </c>
      <c r="AJ817" s="56" t="s">
        <v>97</v>
      </c>
      <c r="AK817" s="56" t="s">
        <v>109</v>
      </c>
      <c r="AL817" s="56" t="s">
        <v>110</v>
      </c>
      <c r="AM817"/>
      <c r="AN817" s="56" t="s">
        <v>75</v>
      </c>
      <c r="AO817" s="56" t="s">
        <v>3</v>
      </c>
      <c r="AP817" s="56" t="s">
        <v>3</v>
      </c>
      <c r="AQ817" s="56" t="s">
        <v>2</v>
      </c>
      <c r="AR817" s="60">
        <v>63.228255029999993</v>
      </c>
      <c r="AS817" s="60">
        <v>0</v>
      </c>
      <c r="AT817" s="58">
        <v>1</v>
      </c>
      <c r="AU817" s="58"/>
      <c r="AV817" s="60">
        <v>12278.63</v>
      </c>
      <c r="AW817" s="60">
        <v>10894.76</v>
      </c>
      <c r="AX817" s="60">
        <v>63.23</v>
      </c>
      <c r="AY817" s="60">
        <v>13152.89</v>
      </c>
      <c r="AZ817" s="60">
        <v>5994.35</v>
      </c>
      <c r="BA817" s="60">
        <v>19119.72</v>
      </c>
      <c r="BB817" s="60">
        <v>55604.24</v>
      </c>
      <c r="BC817" s="60">
        <v>64067.91</v>
      </c>
      <c r="BD817" s="60">
        <v>12301.99</v>
      </c>
      <c r="BE817" s="60">
        <v>10915.47</v>
      </c>
      <c r="BF817" s="60">
        <v>0</v>
      </c>
      <c r="BG817" s="60">
        <v>0</v>
      </c>
      <c r="BH817" s="60">
        <v>0</v>
      </c>
      <c r="BI817" s="60">
        <v>0</v>
      </c>
      <c r="BJ817" s="60">
        <v>0</v>
      </c>
      <c r="BK817" s="60">
        <v>181156.57</v>
      </c>
      <c r="BL817" s="61">
        <v>419</v>
      </c>
      <c r="BM817" s="2" t="s">
        <v>3749</v>
      </c>
    </row>
    <row r="818" spans="1:65" s="1" customFormat="1" ht="15" x14ac:dyDescent="0.25">
      <c r="A818" s="56" t="s">
        <v>127</v>
      </c>
      <c r="B818" s="56" t="s">
        <v>104</v>
      </c>
      <c r="C818" s="56" t="s">
        <v>128</v>
      </c>
      <c r="D818"/>
      <c r="E818"/>
      <c r="F818"/>
      <c r="G818" s="56" t="s">
        <v>129</v>
      </c>
      <c r="H818" s="56" t="s">
        <v>130</v>
      </c>
      <c r="I818" s="56" t="s">
        <v>1015</v>
      </c>
      <c r="J818"/>
      <c r="K818" s="56" t="s">
        <v>70</v>
      </c>
      <c r="L818" s="56" t="s">
        <v>131</v>
      </c>
      <c r="M818"/>
      <c r="N818"/>
      <c r="O818" s="56" t="s">
        <v>1016</v>
      </c>
      <c r="P818"/>
      <c r="Q818" s="56" t="s">
        <v>1018</v>
      </c>
      <c r="R818"/>
      <c r="S818"/>
      <c r="T818" s="56" t="s">
        <v>3776</v>
      </c>
      <c r="U818" s="56" t="s">
        <v>3776</v>
      </c>
      <c r="V818" s="56" t="s">
        <v>3785</v>
      </c>
      <c r="W818" s="58">
        <v>32114</v>
      </c>
      <c r="X818" s="59" t="s">
        <v>3786</v>
      </c>
      <c r="Y818" s="56" t="s">
        <v>1028</v>
      </c>
      <c r="Z818" s="56" t="s">
        <v>1029</v>
      </c>
      <c r="AA818" s="56" t="s">
        <v>94</v>
      </c>
      <c r="AB818" s="56" t="s">
        <v>1030</v>
      </c>
      <c r="AC818" s="56" t="s">
        <v>95</v>
      </c>
      <c r="AD818"/>
      <c r="AE818" s="56" t="s">
        <v>1031</v>
      </c>
      <c r="AF818" s="56" t="s">
        <v>1032</v>
      </c>
      <c r="AG818" s="56" t="s">
        <v>115</v>
      </c>
      <c r="AH818" s="56" t="s">
        <v>1033</v>
      </c>
      <c r="AI818" s="56" t="s">
        <v>74</v>
      </c>
      <c r="AJ818" s="56" t="s">
        <v>97</v>
      </c>
      <c r="AK818" s="56" t="s">
        <v>109</v>
      </c>
      <c r="AL818" s="56" t="s">
        <v>110</v>
      </c>
      <c r="AM818"/>
      <c r="AN818" s="56" t="s">
        <v>75</v>
      </c>
      <c r="AO818" s="56" t="s">
        <v>3</v>
      </c>
      <c r="AP818" s="56" t="s">
        <v>3</v>
      </c>
      <c r="AQ818" s="56" t="s">
        <v>2</v>
      </c>
      <c r="AR818" s="60">
        <v>63.228255029999993</v>
      </c>
      <c r="AS818" s="60">
        <v>0</v>
      </c>
      <c r="AT818" s="58">
        <v>1</v>
      </c>
      <c r="AU818" s="58"/>
      <c r="AV818" s="60">
        <v>12278.63</v>
      </c>
      <c r="AW818" s="60">
        <v>10894.76</v>
      </c>
      <c r="AX818" s="60">
        <v>63.23</v>
      </c>
      <c r="AY818" s="60">
        <v>13152.89</v>
      </c>
      <c r="AZ818" s="60">
        <v>5994.35</v>
      </c>
      <c r="BA818" s="60">
        <v>19119.72</v>
      </c>
      <c r="BB818" s="60">
        <v>55604.24</v>
      </c>
      <c r="BC818" s="60">
        <v>64067.91</v>
      </c>
      <c r="BD818" s="60">
        <v>12301.99</v>
      </c>
      <c r="BE818" s="60">
        <v>10915.47</v>
      </c>
      <c r="BF818" s="60">
        <v>0</v>
      </c>
      <c r="BG818" s="60">
        <v>0</v>
      </c>
      <c r="BH818" s="60">
        <v>0</v>
      </c>
      <c r="BI818" s="60">
        <v>0</v>
      </c>
      <c r="BJ818" s="60">
        <v>0</v>
      </c>
      <c r="BK818" s="60">
        <v>181156.57</v>
      </c>
      <c r="BL818" s="61">
        <v>419</v>
      </c>
      <c r="BM818" s="2" t="s">
        <v>3749</v>
      </c>
    </row>
    <row r="819" spans="1:65" s="1" customFormat="1" ht="15" x14ac:dyDescent="0.25">
      <c r="A819" s="56" t="s">
        <v>127</v>
      </c>
      <c r="B819" s="56" t="s">
        <v>104</v>
      </c>
      <c r="C819" s="56" t="s">
        <v>128</v>
      </c>
      <c r="D819"/>
      <c r="E819"/>
      <c r="F819"/>
      <c r="G819" s="56" t="s">
        <v>129</v>
      </c>
      <c r="H819" s="56" t="s">
        <v>130</v>
      </c>
      <c r="I819" s="56" t="s">
        <v>1015</v>
      </c>
      <c r="J819"/>
      <c r="K819" s="56" t="s">
        <v>70</v>
      </c>
      <c r="L819" s="56" t="s">
        <v>131</v>
      </c>
      <c r="M819"/>
      <c r="N819"/>
      <c r="O819" s="56" t="s">
        <v>1016</v>
      </c>
      <c r="P819"/>
      <c r="Q819" s="56" t="s">
        <v>1018</v>
      </c>
      <c r="R819"/>
      <c r="S819"/>
      <c r="T819" s="56" t="s">
        <v>3787</v>
      </c>
      <c r="U819" s="56" t="s">
        <v>3776</v>
      </c>
      <c r="V819" s="56" t="s">
        <v>3788</v>
      </c>
      <c r="W819" s="58">
        <v>16557</v>
      </c>
      <c r="X819" s="59" t="s">
        <v>3789</v>
      </c>
      <c r="Y819" s="56" t="s">
        <v>765</v>
      </c>
      <c r="Z819" s="56" t="s">
        <v>802</v>
      </c>
      <c r="AA819" s="56" t="s">
        <v>98</v>
      </c>
      <c r="AB819" s="56" t="s">
        <v>99</v>
      </c>
      <c r="AC819" s="56" t="s">
        <v>100</v>
      </c>
      <c r="AD819"/>
      <c r="AE819" s="56" t="s">
        <v>803</v>
      </c>
      <c r="AF819" s="56" t="s">
        <v>762</v>
      </c>
      <c r="AG819" s="56" t="s">
        <v>763</v>
      </c>
      <c r="AH819" s="56" t="s">
        <v>764</v>
      </c>
      <c r="AI819" s="56" t="s">
        <v>74</v>
      </c>
      <c r="AJ819" s="56" t="s">
        <v>98</v>
      </c>
      <c r="AK819" s="56" t="s">
        <v>765</v>
      </c>
      <c r="AL819" s="56" t="s">
        <v>765</v>
      </c>
      <c r="AM819"/>
      <c r="AN819" s="56" t="s">
        <v>75</v>
      </c>
      <c r="AO819" s="56" t="s">
        <v>3</v>
      </c>
      <c r="AP819" s="56" t="s">
        <v>3</v>
      </c>
      <c r="AQ819" s="56" t="s">
        <v>2</v>
      </c>
      <c r="AR819" s="60">
        <v>21.47</v>
      </c>
      <c r="AS819" s="60">
        <v>0</v>
      </c>
      <c r="AT819" s="58">
        <v>1</v>
      </c>
      <c r="AU819" s="58"/>
      <c r="AV819" s="60">
        <v>12278.63</v>
      </c>
      <c r="AW819" s="60">
        <v>10894.76</v>
      </c>
      <c r="AX819" s="60">
        <v>21.47</v>
      </c>
      <c r="AY819" s="60">
        <v>13152.89</v>
      </c>
      <c r="AZ819" s="60">
        <v>5994.35</v>
      </c>
      <c r="BA819" s="60">
        <v>19119.72</v>
      </c>
      <c r="BB819" s="60">
        <v>55604.24</v>
      </c>
      <c r="BC819" s="60">
        <v>64067.91</v>
      </c>
      <c r="BD819" s="60">
        <v>12301.99</v>
      </c>
      <c r="BE819" s="60">
        <v>10915.47</v>
      </c>
      <c r="BF819" s="60">
        <v>0</v>
      </c>
      <c r="BG819" s="60">
        <v>0</v>
      </c>
      <c r="BH819" s="60">
        <v>0</v>
      </c>
      <c r="BI819" s="60">
        <v>0</v>
      </c>
      <c r="BJ819" s="60">
        <v>0</v>
      </c>
      <c r="BK819" s="60">
        <v>181156.57</v>
      </c>
      <c r="BL819" s="61">
        <v>419</v>
      </c>
      <c r="BM819" s="2" t="s">
        <v>3749</v>
      </c>
    </row>
    <row r="820" spans="1:65" s="1" customFormat="1" ht="15" x14ac:dyDescent="0.25">
      <c r="A820" s="56" t="s">
        <v>127</v>
      </c>
      <c r="B820" s="56" t="s">
        <v>104</v>
      </c>
      <c r="C820" s="56" t="s">
        <v>128</v>
      </c>
      <c r="D820"/>
      <c r="E820"/>
      <c r="F820"/>
      <c r="G820" s="56" t="s">
        <v>129</v>
      </c>
      <c r="H820" s="56" t="s">
        <v>130</v>
      </c>
      <c r="I820" s="56" t="s">
        <v>1015</v>
      </c>
      <c r="J820"/>
      <c r="K820" s="56" t="s">
        <v>70</v>
      </c>
      <c r="L820" s="56" t="s">
        <v>131</v>
      </c>
      <c r="M820"/>
      <c r="N820"/>
      <c r="O820" s="56" t="s">
        <v>1016</v>
      </c>
      <c r="P820"/>
      <c r="Q820" s="56" t="s">
        <v>1018</v>
      </c>
      <c r="R820"/>
      <c r="S820"/>
      <c r="T820" s="56" t="s">
        <v>3787</v>
      </c>
      <c r="U820" s="56" t="s">
        <v>3790</v>
      </c>
      <c r="V820" s="56" t="s">
        <v>3791</v>
      </c>
      <c r="W820" s="58">
        <v>17726</v>
      </c>
      <c r="X820" s="59" t="s">
        <v>3792</v>
      </c>
      <c r="Y820" s="56" t="s">
        <v>2204</v>
      </c>
      <c r="Z820" s="56" t="s">
        <v>2205</v>
      </c>
      <c r="AA820" s="56" t="s">
        <v>105</v>
      </c>
      <c r="AB820" s="56" t="s">
        <v>106</v>
      </c>
      <c r="AC820" s="56" t="s">
        <v>107</v>
      </c>
      <c r="AD820"/>
      <c r="AE820" s="56" t="s">
        <v>2206</v>
      </c>
      <c r="AF820" s="56" t="s">
        <v>114</v>
      </c>
      <c r="AG820" s="56" t="s">
        <v>115</v>
      </c>
      <c r="AH820" s="56" t="s">
        <v>2207</v>
      </c>
      <c r="AI820" s="56" t="s">
        <v>74</v>
      </c>
      <c r="AJ820" s="56" t="s">
        <v>108</v>
      </c>
      <c r="AK820" s="56" t="s">
        <v>2204</v>
      </c>
      <c r="AL820" s="56" t="s">
        <v>2204</v>
      </c>
      <c r="AM820"/>
      <c r="AN820" s="56" t="s">
        <v>75</v>
      </c>
      <c r="AO820" s="56" t="s">
        <v>3</v>
      </c>
      <c r="AP820" s="56" t="s">
        <v>3</v>
      </c>
      <c r="AQ820" s="56" t="s">
        <v>2</v>
      </c>
      <c r="AR820" s="60">
        <v>427.42563577199996</v>
      </c>
      <c r="AS820" s="60">
        <v>0</v>
      </c>
      <c r="AT820" s="58">
        <v>1</v>
      </c>
      <c r="AU820" s="58"/>
      <c r="AV820" s="60">
        <v>12278.63</v>
      </c>
      <c r="AW820" s="60">
        <v>10894.76</v>
      </c>
      <c r="AX820" s="60">
        <v>427.43</v>
      </c>
      <c r="AY820" s="60">
        <v>13152.89</v>
      </c>
      <c r="AZ820" s="60">
        <v>5994.35</v>
      </c>
      <c r="BA820" s="60">
        <v>19119.72</v>
      </c>
      <c r="BB820" s="60">
        <v>55604.24</v>
      </c>
      <c r="BC820" s="60">
        <v>64067.91</v>
      </c>
      <c r="BD820" s="60">
        <v>12301.99</v>
      </c>
      <c r="BE820" s="60">
        <v>10915.47</v>
      </c>
      <c r="BF820" s="60">
        <v>0</v>
      </c>
      <c r="BG820" s="60">
        <v>0</v>
      </c>
      <c r="BH820" s="60">
        <v>0</v>
      </c>
      <c r="BI820" s="60">
        <v>0</v>
      </c>
      <c r="BJ820" s="60">
        <v>0</v>
      </c>
      <c r="BK820" s="60">
        <v>181156.57</v>
      </c>
      <c r="BL820" s="61">
        <v>419</v>
      </c>
      <c r="BM820" s="2" t="s">
        <v>3749</v>
      </c>
    </row>
    <row r="821" spans="1:65" s="1" customFormat="1" ht="15" x14ac:dyDescent="0.25">
      <c r="A821" s="56" t="s">
        <v>127</v>
      </c>
      <c r="B821" s="56" t="s">
        <v>104</v>
      </c>
      <c r="C821" s="56" t="s">
        <v>128</v>
      </c>
      <c r="D821"/>
      <c r="E821"/>
      <c r="F821"/>
      <c r="G821" s="56" t="s">
        <v>129</v>
      </c>
      <c r="H821" s="56" t="s">
        <v>130</v>
      </c>
      <c r="I821" s="56" t="s">
        <v>1015</v>
      </c>
      <c r="J821"/>
      <c r="K821" s="56" t="s">
        <v>70</v>
      </c>
      <c r="L821" s="56" t="s">
        <v>131</v>
      </c>
      <c r="M821"/>
      <c r="N821"/>
      <c r="O821" s="56" t="s">
        <v>1016</v>
      </c>
      <c r="P821"/>
      <c r="Q821" s="56" t="s">
        <v>1018</v>
      </c>
      <c r="R821"/>
      <c r="S821"/>
      <c r="T821" s="56" t="s">
        <v>3787</v>
      </c>
      <c r="U821" s="56" t="s">
        <v>3776</v>
      </c>
      <c r="V821" s="56" t="s">
        <v>3793</v>
      </c>
      <c r="W821" s="58">
        <v>18286</v>
      </c>
      <c r="X821" s="59" t="s">
        <v>3794</v>
      </c>
      <c r="Y821" s="56" t="s">
        <v>3779</v>
      </c>
      <c r="Z821" s="56" t="s">
        <v>3780</v>
      </c>
      <c r="AA821" s="56" t="s">
        <v>98</v>
      </c>
      <c r="AB821" s="56" t="s">
        <v>99</v>
      </c>
      <c r="AC821" s="56" t="s">
        <v>100</v>
      </c>
      <c r="AD821"/>
      <c r="AE821" s="56" t="s">
        <v>1870</v>
      </c>
      <c r="AF821" s="56" t="s">
        <v>4</v>
      </c>
      <c r="AG821"/>
      <c r="AH821" s="56" t="s">
        <v>1871</v>
      </c>
      <c r="AI821" s="56" t="s">
        <v>74</v>
      </c>
      <c r="AJ821" s="56" t="s">
        <v>98</v>
      </c>
      <c r="AK821" s="56" t="s">
        <v>3781</v>
      </c>
      <c r="AL821" s="56" t="s">
        <v>3781</v>
      </c>
      <c r="AM821"/>
      <c r="AN821" s="56" t="s">
        <v>75</v>
      </c>
      <c r="AO821" s="56" t="s">
        <v>3</v>
      </c>
      <c r="AP821" s="56" t="s">
        <v>3</v>
      </c>
      <c r="AQ821" s="56" t="s">
        <v>2</v>
      </c>
      <c r="AR821" s="60">
        <v>206.79126489000001</v>
      </c>
      <c r="AS821" s="60">
        <v>0</v>
      </c>
      <c r="AT821" s="58">
        <v>1</v>
      </c>
      <c r="AU821" s="58"/>
      <c r="AV821" s="60">
        <v>12278.63</v>
      </c>
      <c r="AW821" s="60">
        <v>10894.76</v>
      </c>
      <c r="AX821" s="60">
        <v>206.79</v>
      </c>
      <c r="AY821" s="60">
        <v>13152.89</v>
      </c>
      <c r="AZ821" s="60">
        <v>5994.35</v>
      </c>
      <c r="BA821" s="60">
        <v>19119.72</v>
      </c>
      <c r="BB821" s="60">
        <v>55604.24</v>
      </c>
      <c r="BC821" s="60">
        <v>64067.91</v>
      </c>
      <c r="BD821" s="60">
        <v>12301.99</v>
      </c>
      <c r="BE821" s="60">
        <v>10915.47</v>
      </c>
      <c r="BF821" s="60">
        <v>0</v>
      </c>
      <c r="BG821" s="60">
        <v>0</v>
      </c>
      <c r="BH821" s="60">
        <v>0</v>
      </c>
      <c r="BI821" s="60">
        <v>0</v>
      </c>
      <c r="BJ821" s="60">
        <v>0</v>
      </c>
      <c r="BK821" s="60">
        <v>181156.57</v>
      </c>
      <c r="BL821" s="61">
        <v>419</v>
      </c>
      <c r="BM821" s="2" t="s">
        <v>3749</v>
      </c>
    </row>
    <row r="822" spans="1:65" s="1" customFormat="1" ht="15" x14ac:dyDescent="0.25">
      <c r="A822" s="56" t="s">
        <v>127</v>
      </c>
      <c r="B822" s="56" t="s">
        <v>104</v>
      </c>
      <c r="C822" s="56" t="s">
        <v>128</v>
      </c>
      <c r="D822"/>
      <c r="E822"/>
      <c r="F822"/>
      <c r="G822" s="56" t="s">
        <v>129</v>
      </c>
      <c r="H822" s="56" t="s">
        <v>130</v>
      </c>
      <c r="I822" s="56" t="s">
        <v>1015</v>
      </c>
      <c r="J822"/>
      <c r="K822" s="56" t="s">
        <v>70</v>
      </c>
      <c r="L822" s="56" t="s">
        <v>131</v>
      </c>
      <c r="M822"/>
      <c r="N822"/>
      <c r="O822" s="56" t="s">
        <v>1016</v>
      </c>
      <c r="P822"/>
      <c r="Q822" s="56" t="s">
        <v>1018</v>
      </c>
      <c r="R822"/>
      <c r="S822"/>
      <c r="T822" s="56" t="s">
        <v>3795</v>
      </c>
      <c r="U822" s="56" t="s">
        <v>3787</v>
      </c>
      <c r="V822" s="56" t="s">
        <v>3777</v>
      </c>
      <c r="W822" s="58">
        <v>30269</v>
      </c>
      <c r="X822" s="59" t="s">
        <v>3796</v>
      </c>
      <c r="Y822" s="56" t="s">
        <v>3779</v>
      </c>
      <c r="Z822" s="56" t="s">
        <v>3780</v>
      </c>
      <c r="AA822" s="56" t="s">
        <v>98</v>
      </c>
      <c r="AB822" s="56" t="s">
        <v>99</v>
      </c>
      <c r="AC822" s="56" t="s">
        <v>100</v>
      </c>
      <c r="AD822"/>
      <c r="AE822" s="56" t="s">
        <v>1870</v>
      </c>
      <c r="AF822" s="56" t="s">
        <v>4</v>
      </c>
      <c r="AG822"/>
      <c r="AH822" s="56" t="s">
        <v>1871</v>
      </c>
      <c r="AI822" s="56" t="s">
        <v>74</v>
      </c>
      <c r="AJ822" s="56" t="s">
        <v>98</v>
      </c>
      <c r="AK822" s="56" t="s">
        <v>3781</v>
      </c>
      <c r="AL822" s="56" t="s">
        <v>3781</v>
      </c>
      <c r="AM822"/>
      <c r="AN822" s="56" t="s">
        <v>75</v>
      </c>
      <c r="AO822" s="56" t="s">
        <v>3</v>
      </c>
      <c r="AP822" s="56" t="s">
        <v>3</v>
      </c>
      <c r="AQ822" s="56" t="s">
        <v>2</v>
      </c>
      <c r="AR822" s="60">
        <v>-6863.24</v>
      </c>
      <c r="AS822" s="60">
        <v>-5215.62</v>
      </c>
      <c r="AT822" s="58">
        <v>0</v>
      </c>
      <c r="AU822" s="58"/>
      <c r="AV822" s="60">
        <v>12278.63</v>
      </c>
      <c r="AW822" s="60">
        <v>10894.76</v>
      </c>
      <c r="AX822" s="60">
        <v>-6863.24</v>
      </c>
      <c r="AY822" s="60">
        <v>13152.89</v>
      </c>
      <c r="AZ822" s="60">
        <v>5994.35</v>
      </c>
      <c r="BA822" s="60">
        <v>19119.72</v>
      </c>
      <c r="BB822" s="60">
        <v>55604.24</v>
      </c>
      <c r="BC822" s="60">
        <v>64067.91</v>
      </c>
      <c r="BD822" s="60">
        <v>12301.99</v>
      </c>
      <c r="BE822" s="60">
        <v>10915.47</v>
      </c>
      <c r="BF822" s="60">
        <v>0</v>
      </c>
      <c r="BG822" s="60">
        <v>0</v>
      </c>
      <c r="BH822" s="60">
        <v>0</v>
      </c>
      <c r="BI822" s="60">
        <v>0</v>
      </c>
      <c r="BJ822" s="60">
        <v>0</v>
      </c>
      <c r="BK822" s="60">
        <v>181156.57</v>
      </c>
      <c r="BL822" s="61">
        <v>419</v>
      </c>
      <c r="BM822" s="2" t="s">
        <v>3749</v>
      </c>
    </row>
    <row r="823" spans="1:65" s="1" customFormat="1" ht="15" x14ac:dyDescent="0.25">
      <c r="A823" s="56" t="s">
        <v>127</v>
      </c>
      <c r="B823" s="56" t="s">
        <v>104</v>
      </c>
      <c r="C823" s="56" t="s">
        <v>128</v>
      </c>
      <c r="D823"/>
      <c r="E823"/>
      <c r="F823"/>
      <c r="G823" s="56" t="s">
        <v>129</v>
      </c>
      <c r="H823" s="56" t="s">
        <v>130</v>
      </c>
      <c r="I823" s="56" t="s">
        <v>1015</v>
      </c>
      <c r="J823"/>
      <c r="K823" s="56" t="s">
        <v>70</v>
      </c>
      <c r="L823" s="56" t="s">
        <v>131</v>
      </c>
      <c r="M823"/>
      <c r="N823"/>
      <c r="O823" s="56" t="s">
        <v>1016</v>
      </c>
      <c r="P823"/>
      <c r="Q823" s="56" t="s">
        <v>1018</v>
      </c>
      <c r="R823"/>
      <c r="S823"/>
      <c r="T823" s="56" t="s">
        <v>3795</v>
      </c>
      <c r="U823" s="56" t="s">
        <v>3787</v>
      </c>
      <c r="V823" s="56" t="s">
        <v>3797</v>
      </c>
      <c r="W823" s="58">
        <v>30268</v>
      </c>
      <c r="X823" s="59" t="s">
        <v>3798</v>
      </c>
      <c r="Y823" s="56" t="s">
        <v>3779</v>
      </c>
      <c r="Z823" s="56" t="s">
        <v>3780</v>
      </c>
      <c r="AA823" s="56" t="s">
        <v>98</v>
      </c>
      <c r="AB823" s="56" t="s">
        <v>99</v>
      </c>
      <c r="AC823" s="56" t="s">
        <v>100</v>
      </c>
      <c r="AD823"/>
      <c r="AE823" s="56" t="s">
        <v>1870</v>
      </c>
      <c r="AF823" s="56" t="s">
        <v>4</v>
      </c>
      <c r="AG823"/>
      <c r="AH823" s="56" t="s">
        <v>1871</v>
      </c>
      <c r="AI823" s="56" t="s">
        <v>74</v>
      </c>
      <c r="AJ823" s="56" t="s">
        <v>98</v>
      </c>
      <c r="AK823" s="56" t="s">
        <v>3781</v>
      </c>
      <c r="AL823" s="56" t="s">
        <v>3781</v>
      </c>
      <c r="AM823"/>
      <c r="AN823" s="56" t="s">
        <v>75</v>
      </c>
      <c r="AO823" s="56" t="s">
        <v>3</v>
      </c>
      <c r="AP823" s="56" t="s">
        <v>3</v>
      </c>
      <c r="AQ823" s="56" t="s">
        <v>2</v>
      </c>
      <c r="AR823" s="60">
        <v>5214.4799999999996</v>
      </c>
      <c r="AS823" s="60">
        <v>0</v>
      </c>
      <c r="AT823" s="58">
        <v>1</v>
      </c>
      <c r="AU823" s="58"/>
      <c r="AV823" s="60">
        <v>12278.63</v>
      </c>
      <c r="AW823" s="60">
        <v>10894.76</v>
      </c>
      <c r="AX823" s="60">
        <v>5214.4799999999996</v>
      </c>
      <c r="AY823" s="60">
        <v>13152.89</v>
      </c>
      <c r="AZ823" s="60">
        <v>5994.35</v>
      </c>
      <c r="BA823" s="60">
        <v>19119.72</v>
      </c>
      <c r="BB823" s="60">
        <v>55604.24</v>
      </c>
      <c r="BC823" s="60">
        <v>64067.91</v>
      </c>
      <c r="BD823" s="60">
        <v>12301.99</v>
      </c>
      <c r="BE823" s="60">
        <v>10915.47</v>
      </c>
      <c r="BF823" s="60">
        <v>0</v>
      </c>
      <c r="BG823" s="60">
        <v>0</v>
      </c>
      <c r="BH823" s="60">
        <v>0</v>
      </c>
      <c r="BI823" s="60">
        <v>0</v>
      </c>
      <c r="BJ823" s="60">
        <v>0</v>
      </c>
      <c r="BK823" s="60">
        <v>181156.57</v>
      </c>
      <c r="BL823" s="61">
        <v>419</v>
      </c>
      <c r="BM823" s="2" t="s">
        <v>3749</v>
      </c>
    </row>
    <row r="824" spans="1:65" s="1" customFormat="1" ht="15" x14ac:dyDescent="0.25">
      <c r="A824" s="56" t="s">
        <v>127</v>
      </c>
      <c r="B824" s="56" t="s">
        <v>104</v>
      </c>
      <c r="C824" s="56" t="s">
        <v>128</v>
      </c>
      <c r="D824"/>
      <c r="E824"/>
      <c r="F824"/>
      <c r="G824" s="56" t="s">
        <v>129</v>
      </c>
      <c r="H824" s="56" t="s">
        <v>130</v>
      </c>
      <c r="I824" s="56" t="s">
        <v>1015</v>
      </c>
      <c r="J824"/>
      <c r="K824" s="56" t="s">
        <v>70</v>
      </c>
      <c r="L824" s="56" t="s">
        <v>131</v>
      </c>
      <c r="M824"/>
      <c r="N824"/>
      <c r="O824" s="56" t="s">
        <v>1016</v>
      </c>
      <c r="P824"/>
      <c r="Q824" s="56" t="s">
        <v>1017</v>
      </c>
      <c r="R824"/>
      <c r="S824"/>
      <c r="T824" s="56" t="s">
        <v>3795</v>
      </c>
      <c r="U824" s="56" t="s">
        <v>3795</v>
      </c>
      <c r="V824" s="56" t="s">
        <v>3799</v>
      </c>
      <c r="W824" s="58">
        <v>30758</v>
      </c>
      <c r="X824" s="59" t="s">
        <v>3800</v>
      </c>
      <c r="Y824" s="56" t="s">
        <v>807</v>
      </c>
      <c r="Z824" s="56" t="s">
        <v>808</v>
      </c>
      <c r="AA824" s="56" t="s">
        <v>94</v>
      </c>
      <c r="AB824" s="56" t="s">
        <v>809</v>
      </c>
      <c r="AC824" s="56" t="s">
        <v>116</v>
      </c>
      <c r="AD824"/>
      <c r="AE824" s="56" t="s">
        <v>810</v>
      </c>
      <c r="AF824" s="56" t="s">
        <v>811</v>
      </c>
      <c r="AG824"/>
      <c r="AH824" s="56" t="s">
        <v>812</v>
      </c>
      <c r="AI824" s="56" t="s">
        <v>117</v>
      </c>
      <c r="AJ824" s="56" t="s">
        <v>94</v>
      </c>
      <c r="AK824" s="56" t="s">
        <v>813</v>
      </c>
      <c r="AL824" s="56" t="s">
        <v>813</v>
      </c>
      <c r="AM824"/>
      <c r="AN824" s="56" t="s">
        <v>75</v>
      </c>
      <c r="AO824" s="56" t="s">
        <v>3</v>
      </c>
      <c r="AP824" s="56" t="s">
        <v>3</v>
      </c>
      <c r="AQ824" s="56" t="s">
        <v>2</v>
      </c>
      <c r="AR824" s="60">
        <v>15.922203659999999</v>
      </c>
      <c r="AS824" s="60">
        <v>0</v>
      </c>
      <c r="AT824" s="58">
        <v>1</v>
      </c>
      <c r="AU824" s="58"/>
      <c r="AV824" s="60">
        <v>12278.63</v>
      </c>
      <c r="AW824" s="60">
        <v>10894.76</v>
      </c>
      <c r="AX824" s="60">
        <v>15.92</v>
      </c>
      <c r="AY824" s="60">
        <v>13152.89</v>
      </c>
      <c r="AZ824" s="60">
        <v>5994.35</v>
      </c>
      <c r="BA824" s="60">
        <v>19119.72</v>
      </c>
      <c r="BB824" s="60">
        <v>55604.24</v>
      </c>
      <c r="BC824" s="60">
        <v>64067.91</v>
      </c>
      <c r="BD824" s="60">
        <v>12301.99</v>
      </c>
      <c r="BE824" s="60">
        <v>10915.47</v>
      </c>
      <c r="BF824" s="60">
        <v>0</v>
      </c>
      <c r="BG824" s="60">
        <v>0</v>
      </c>
      <c r="BH824" s="60">
        <v>0</v>
      </c>
      <c r="BI824" s="60">
        <v>0</v>
      </c>
      <c r="BJ824" s="60">
        <v>0</v>
      </c>
      <c r="BK824" s="60">
        <v>181156.57</v>
      </c>
      <c r="BL824" s="61">
        <v>419</v>
      </c>
      <c r="BM824" s="2" t="s">
        <v>3749</v>
      </c>
    </row>
    <row r="825" spans="1:65" s="1" customFormat="1" ht="15" x14ac:dyDescent="0.25">
      <c r="A825" s="56" t="s">
        <v>127</v>
      </c>
      <c r="B825" s="56" t="s">
        <v>104</v>
      </c>
      <c r="C825" s="56" t="s">
        <v>128</v>
      </c>
      <c r="D825"/>
      <c r="E825"/>
      <c r="F825"/>
      <c r="G825" s="56" t="s">
        <v>129</v>
      </c>
      <c r="H825" s="56" t="s">
        <v>130</v>
      </c>
      <c r="I825" s="56" t="s">
        <v>1015</v>
      </c>
      <c r="J825"/>
      <c r="K825" s="56" t="s">
        <v>70</v>
      </c>
      <c r="L825" s="56" t="s">
        <v>131</v>
      </c>
      <c r="M825"/>
      <c r="N825"/>
      <c r="O825" s="56" t="s">
        <v>1016</v>
      </c>
      <c r="P825"/>
      <c r="Q825" s="56" t="s">
        <v>1018</v>
      </c>
      <c r="R825"/>
      <c r="S825"/>
      <c r="T825" s="56" t="s">
        <v>3801</v>
      </c>
      <c r="U825" s="56" t="s">
        <v>3795</v>
      </c>
      <c r="V825" s="56" t="s">
        <v>3802</v>
      </c>
      <c r="W825" s="58">
        <v>38141</v>
      </c>
      <c r="X825" s="59" t="s">
        <v>3803</v>
      </c>
      <c r="Y825" s="56" t="s">
        <v>149</v>
      </c>
      <c r="Z825" s="56" t="s">
        <v>150</v>
      </c>
      <c r="AA825" s="56" t="s">
        <v>1019</v>
      </c>
      <c r="AB825" s="56" t="s">
        <v>152</v>
      </c>
      <c r="AC825" s="56" t="s">
        <v>153</v>
      </c>
      <c r="AD825"/>
      <c r="AE825" s="56" t="s">
        <v>154</v>
      </c>
      <c r="AF825" s="56" t="s">
        <v>155</v>
      </c>
      <c r="AG825" s="56" t="s">
        <v>156</v>
      </c>
      <c r="AH825" s="56" t="s">
        <v>157</v>
      </c>
      <c r="AI825" s="56" t="s">
        <v>74</v>
      </c>
      <c r="AJ825" s="56" t="s">
        <v>158</v>
      </c>
      <c r="AK825" s="56" t="s">
        <v>159</v>
      </c>
      <c r="AL825" s="56" t="s">
        <v>159</v>
      </c>
      <c r="AM825"/>
      <c r="AN825" s="56" t="s">
        <v>75</v>
      </c>
      <c r="AO825" s="56" t="s">
        <v>3</v>
      </c>
      <c r="AP825" s="56" t="s">
        <v>3</v>
      </c>
      <c r="AQ825" s="56" t="s">
        <v>2</v>
      </c>
      <c r="AR825" s="60">
        <v>97.572843090000006</v>
      </c>
      <c r="AS825" s="60">
        <v>0</v>
      </c>
      <c r="AT825" s="58">
        <v>1</v>
      </c>
      <c r="AU825" s="58"/>
      <c r="AV825" s="60">
        <v>12278.63</v>
      </c>
      <c r="AW825" s="60">
        <v>10894.76</v>
      </c>
      <c r="AX825" s="60">
        <v>97.57</v>
      </c>
      <c r="AY825" s="60">
        <v>13152.89</v>
      </c>
      <c r="AZ825" s="60">
        <v>5994.35</v>
      </c>
      <c r="BA825" s="60">
        <v>19119.72</v>
      </c>
      <c r="BB825" s="60">
        <v>55604.24</v>
      </c>
      <c r="BC825" s="60">
        <v>64067.91</v>
      </c>
      <c r="BD825" s="60">
        <v>12301.99</v>
      </c>
      <c r="BE825" s="60">
        <v>10915.47</v>
      </c>
      <c r="BF825" s="60">
        <v>0</v>
      </c>
      <c r="BG825" s="60">
        <v>0</v>
      </c>
      <c r="BH825" s="60">
        <v>0</v>
      </c>
      <c r="BI825" s="60">
        <v>0</v>
      </c>
      <c r="BJ825" s="60">
        <v>0</v>
      </c>
      <c r="BK825" s="60">
        <v>181156.57</v>
      </c>
      <c r="BL825" s="61">
        <v>419</v>
      </c>
      <c r="BM825" s="2" t="s">
        <v>3749</v>
      </c>
    </row>
    <row r="826" spans="1:65" s="1" customFormat="1" ht="15" x14ac:dyDescent="0.25">
      <c r="A826" s="56" t="s">
        <v>127</v>
      </c>
      <c r="B826" s="56" t="s">
        <v>104</v>
      </c>
      <c r="C826" s="56" t="s">
        <v>128</v>
      </c>
      <c r="D826"/>
      <c r="E826"/>
      <c r="F826"/>
      <c r="G826" s="56" t="s">
        <v>129</v>
      </c>
      <c r="H826" s="56" t="s">
        <v>130</v>
      </c>
      <c r="I826" s="56" t="s">
        <v>1015</v>
      </c>
      <c r="J826"/>
      <c r="K826" s="56" t="s">
        <v>70</v>
      </c>
      <c r="L826" s="56" t="s">
        <v>131</v>
      </c>
      <c r="M826"/>
      <c r="N826"/>
      <c r="O826" s="56" t="s">
        <v>1016</v>
      </c>
      <c r="P826"/>
      <c r="Q826" s="56" t="s">
        <v>1018</v>
      </c>
      <c r="R826"/>
      <c r="S826"/>
      <c r="T826" s="56" t="s">
        <v>3804</v>
      </c>
      <c r="U826" s="56" t="s">
        <v>3795</v>
      </c>
      <c r="V826" s="56" t="s">
        <v>3805</v>
      </c>
      <c r="W826" s="58">
        <v>41881</v>
      </c>
      <c r="X826" s="59" t="s">
        <v>3806</v>
      </c>
      <c r="Y826" s="56" t="s">
        <v>765</v>
      </c>
      <c r="Z826" s="56" t="s">
        <v>802</v>
      </c>
      <c r="AA826" s="56" t="s">
        <v>98</v>
      </c>
      <c r="AB826" s="56" t="s">
        <v>99</v>
      </c>
      <c r="AC826" s="56" t="s">
        <v>100</v>
      </c>
      <c r="AD826"/>
      <c r="AE826" s="56" t="s">
        <v>803</v>
      </c>
      <c r="AF826" s="56" t="s">
        <v>762</v>
      </c>
      <c r="AG826" s="56" t="s">
        <v>763</v>
      </c>
      <c r="AH826" s="56" t="s">
        <v>764</v>
      </c>
      <c r="AI826" s="56" t="s">
        <v>74</v>
      </c>
      <c r="AJ826" s="56" t="s">
        <v>98</v>
      </c>
      <c r="AK826" s="56" t="s">
        <v>765</v>
      </c>
      <c r="AL826" s="56" t="s">
        <v>765</v>
      </c>
      <c r="AM826"/>
      <c r="AN826" s="56" t="s">
        <v>75</v>
      </c>
      <c r="AO826" s="56" t="s">
        <v>3</v>
      </c>
      <c r="AP826" s="56" t="s">
        <v>3</v>
      </c>
      <c r="AQ826" s="56" t="s">
        <v>2</v>
      </c>
      <c r="AR826" s="60">
        <v>19.001373623999999</v>
      </c>
      <c r="AS826" s="60">
        <v>0</v>
      </c>
      <c r="AT826" s="58">
        <v>1</v>
      </c>
      <c r="AU826" s="58"/>
      <c r="AV826" s="60">
        <v>12278.63</v>
      </c>
      <c r="AW826" s="60">
        <v>10894.76</v>
      </c>
      <c r="AX826" s="60">
        <v>19</v>
      </c>
      <c r="AY826" s="60">
        <v>13152.89</v>
      </c>
      <c r="AZ826" s="60">
        <v>5994.35</v>
      </c>
      <c r="BA826" s="60">
        <v>19119.72</v>
      </c>
      <c r="BB826" s="60">
        <v>55604.24</v>
      </c>
      <c r="BC826" s="60">
        <v>64067.91</v>
      </c>
      <c r="BD826" s="60">
        <v>12301.99</v>
      </c>
      <c r="BE826" s="60">
        <v>10915.47</v>
      </c>
      <c r="BF826" s="60">
        <v>0</v>
      </c>
      <c r="BG826" s="60">
        <v>0</v>
      </c>
      <c r="BH826" s="60">
        <v>0</v>
      </c>
      <c r="BI826" s="60">
        <v>0</v>
      </c>
      <c r="BJ826" s="60">
        <v>0</v>
      </c>
      <c r="BK826" s="60">
        <v>181156.57</v>
      </c>
      <c r="BL826" s="61">
        <v>419</v>
      </c>
      <c r="BM826" s="2" t="s">
        <v>3749</v>
      </c>
    </row>
    <row r="827" spans="1:65" s="1" customFormat="1" ht="15" x14ac:dyDescent="0.25">
      <c r="A827" s="56" t="s">
        <v>127</v>
      </c>
      <c r="B827" s="56" t="s">
        <v>104</v>
      </c>
      <c r="C827" s="56" t="s">
        <v>128</v>
      </c>
      <c r="D827"/>
      <c r="E827"/>
      <c r="F827"/>
      <c r="G827" s="56" t="s">
        <v>129</v>
      </c>
      <c r="H827" s="56" t="s">
        <v>130</v>
      </c>
      <c r="I827" s="56" t="s">
        <v>1015</v>
      </c>
      <c r="J827"/>
      <c r="K827" s="56" t="s">
        <v>70</v>
      </c>
      <c r="L827" s="56" t="s">
        <v>131</v>
      </c>
      <c r="M827"/>
      <c r="N827"/>
      <c r="O827" s="56" t="s">
        <v>1016</v>
      </c>
      <c r="P827"/>
      <c r="Q827" s="56" t="s">
        <v>1018</v>
      </c>
      <c r="R827"/>
      <c r="S827"/>
      <c r="T827" s="56" t="s">
        <v>3807</v>
      </c>
      <c r="U827" s="56" t="s">
        <v>3808</v>
      </c>
      <c r="V827" s="56" t="s">
        <v>1602</v>
      </c>
      <c r="W827" s="58">
        <v>30060</v>
      </c>
      <c r="X827" s="59" t="s">
        <v>3809</v>
      </c>
      <c r="Y827" s="56" t="s">
        <v>1604</v>
      </c>
      <c r="Z827" s="56" t="s">
        <v>1605</v>
      </c>
      <c r="AA827" s="56" t="s">
        <v>76</v>
      </c>
      <c r="AB827" s="56" t="s">
        <v>102</v>
      </c>
      <c r="AC827" s="56" t="s">
        <v>103</v>
      </c>
      <c r="AD827"/>
      <c r="AE827" s="56" t="s">
        <v>1606</v>
      </c>
      <c r="AF827" s="56" t="s">
        <v>1607</v>
      </c>
      <c r="AG827" s="56" t="s">
        <v>115</v>
      </c>
      <c r="AH827" s="56" t="s">
        <v>1608</v>
      </c>
      <c r="AI827" s="56" t="s">
        <v>74</v>
      </c>
      <c r="AJ827" s="56" t="s">
        <v>79</v>
      </c>
      <c r="AK827" s="56" t="s">
        <v>109</v>
      </c>
      <c r="AL827" s="56" t="s">
        <v>110</v>
      </c>
      <c r="AM827"/>
      <c r="AN827" s="56" t="s">
        <v>75</v>
      </c>
      <c r="AO827" s="56" t="s">
        <v>3</v>
      </c>
      <c r="AP827" s="56" t="s">
        <v>3</v>
      </c>
      <c r="AQ827" s="56" t="s">
        <v>2</v>
      </c>
      <c r="AR827" s="60">
        <v>68.965511885999987</v>
      </c>
      <c r="AS827" s="60">
        <v>0</v>
      </c>
      <c r="AT827" s="58">
        <v>1</v>
      </c>
      <c r="AU827" s="58"/>
      <c r="AV827" s="60">
        <v>12278.63</v>
      </c>
      <c r="AW827" s="60">
        <v>10894.76</v>
      </c>
      <c r="AX827" s="60">
        <v>68.97</v>
      </c>
      <c r="AY827" s="60">
        <v>13152.89</v>
      </c>
      <c r="AZ827" s="60">
        <v>5994.35</v>
      </c>
      <c r="BA827" s="60">
        <v>19119.72</v>
      </c>
      <c r="BB827" s="60">
        <v>55604.24</v>
      </c>
      <c r="BC827" s="60">
        <v>64067.91</v>
      </c>
      <c r="BD827" s="60">
        <v>12301.99</v>
      </c>
      <c r="BE827" s="60">
        <v>10915.47</v>
      </c>
      <c r="BF827" s="60">
        <v>0</v>
      </c>
      <c r="BG827" s="60">
        <v>0</v>
      </c>
      <c r="BH827" s="60">
        <v>0</v>
      </c>
      <c r="BI827" s="60">
        <v>0</v>
      </c>
      <c r="BJ827" s="60">
        <v>0</v>
      </c>
      <c r="BK827" s="60">
        <v>181156.57</v>
      </c>
      <c r="BL827" s="61">
        <v>419</v>
      </c>
      <c r="BM827" s="2" t="s">
        <v>3749</v>
      </c>
    </row>
    <row r="828" spans="1:65" s="1" customFormat="1" ht="15" x14ac:dyDescent="0.25">
      <c r="A828" s="56" t="s">
        <v>127</v>
      </c>
      <c r="B828" s="56" t="s">
        <v>104</v>
      </c>
      <c r="C828" s="56" t="s">
        <v>128</v>
      </c>
      <c r="D828"/>
      <c r="E828"/>
      <c r="F828"/>
      <c r="G828" s="56" t="s">
        <v>129</v>
      </c>
      <c r="H828" s="56" t="s">
        <v>130</v>
      </c>
      <c r="I828" s="56" t="s">
        <v>1015</v>
      </c>
      <c r="J828"/>
      <c r="K828" s="56" t="s">
        <v>70</v>
      </c>
      <c r="L828" s="56" t="s">
        <v>131</v>
      </c>
      <c r="M828"/>
      <c r="N828"/>
      <c r="O828" s="56" t="s">
        <v>1016</v>
      </c>
      <c r="P828"/>
      <c r="Q828" s="56" t="s">
        <v>1018</v>
      </c>
      <c r="R828"/>
      <c r="S828"/>
      <c r="T828" s="56" t="s">
        <v>3810</v>
      </c>
      <c r="U828" s="56" t="s">
        <v>3811</v>
      </c>
      <c r="V828" s="56" t="s">
        <v>1688</v>
      </c>
      <c r="W828" s="58">
        <v>30887</v>
      </c>
      <c r="X828" s="59" t="s">
        <v>3812</v>
      </c>
      <c r="Y828" s="56" t="s">
        <v>1690</v>
      </c>
      <c r="Z828" s="56" t="s">
        <v>1691</v>
      </c>
      <c r="AA828" s="56" t="s">
        <v>787</v>
      </c>
      <c r="AB828" s="56" t="s">
        <v>1692</v>
      </c>
      <c r="AC828" s="56" t="s">
        <v>192</v>
      </c>
      <c r="AD828"/>
      <c r="AE828" s="56" t="s">
        <v>3813</v>
      </c>
      <c r="AF828" s="56" t="s">
        <v>96</v>
      </c>
      <c r="AG828" s="56" t="s">
        <v>73</v>
      </c>
      <c r="AH828" s="56" t="s">
        <v>3814</v>
      </c>
      <c r="AI828" s="56" t="s">
        <v>74</v>
      </c>
      <c r="AJ828" s="56" t="s">
        <v>177</v>
      </c>
      <c r="AK828" s="56" t="s">
        <v>1690</v>
      </c>
      <c r="AL828" s="56" t="s">
        <v>1690</v>
      </c>
      <c r="AM828"/>
      <c r="AN828" s="56" t="s">
        <v>75</v>
      </c>
      <c r="AO828" s="56" t="s">
        <v>3</v>
      </c>
      <c r="AP828" s="56" t="s">
        <v>3</v>
      </c>
      <c r="AQ828" s="56" t="s">
        <v>2</v>
      </c>
      <c r="AR828" s="60">
        <v>2617.09</v>
      </c>
      <c r="AS828" s="60">
        <v>0</v>
      </c>
      <c r="AT828" s="58">
        <v>1</v>
      </c>
      <c r="AU828" s="58"/>
      <c r="AV828" s="60">
        <v>12278.63</v>
      </c>
      <c r="AW828" s="60">
        <v>10894.76</v>
      </c>
      <c r="AX828" s="60">
        <v>2617.09</v>
      </c>
      <c r="AY828" s="60">
        <v>13152.89</v>
      </c>
      <c r="AZ828" s="60">
        <v>5994.35</v>
      </c>
      <c r="BA828" s="60">
        <v>19119.72</v>
      </c>
      <c r="BB828" s="60">
        <v>55604.24</v>
      </c>
      <c r="BC828" s="60">
        <v>64067.91</v>
      </c>
      <c r="BD828" s="60">
        <v>12301.99</v>
      </c>
      <c r="BE828" s="60">
        <v>10915.47</v>
      </c>
      <c r="BF828" s="60">
        <v>0</v>
      </c>
      <c r="BG828" s="60">
        <v>0</v>
      </c>
      <c r="BH828" s="60">
        <v>0</v>
      </c>
      <c r="BI828" s="60">
        <v>0</v>
      </c>
      <c r="BJ828" s="60">
        <v>0</v>
      </c>
      <c r="BK828" s="60">
        <v>181156.57</v>
      </c>
      <c r="BL828" s="61">
        <v>419</v>
      </c>
      <c r="BM828" s="2" t="s">
        <v>3749</v>
      </c>
    </row>
    <row r="829" spans="1:65" s="1" customFormat="1" ht="15" x14ac:dyDescent="0.25">
      <c r="A829" s="56" t="s">
        <v>127</v>
      </c>
      <c r="B829" s="56" t="s">
        <v>104</v>
      </c>
      <c r="C829" s="56" t="s">
        <v>128</v>
      </c>
      <c r="D829"/>
      <c r="E829"/>
      <c r="F829"/>
      <c r="G829" s="56" t="s">
        <v>129</v>
      </c>
      <c r="H829" s="56" t="s">
        <v>130</v>
      </c>
      <c r="I829" s="56" t="s">
        <v>1015</v>
      </c>
      <c r="J829"/>
      <c r="K829" s="56" t="s">
        <v>70</v>
      </c>
      <c r="L829" s="56" t="s">
        <v>131</v>
      </c>
      <c r="M829"/>
      <c r="N829"/>
      <c r="O829" s="56" t="s">
        <v>1016</v>
      </c>
      <c r="P829"/>
      <c r="Q829" s="56" t="s">
        <v>1017</v>
      </c>
      <c r="R829"/>
      <c r="S829"/>
      <c r="T829" s="56" t="s">
        <v>3810</v>
      </c>
      <c r="U829" s="56" t="s">
        <v>3811</v>
      </c>
      <c r="V829" s="56" t="s">
        <v>3815</v>
      </c>
      <c r="W829" s="58">
        <v>31644</v>
      </c>
      <c r="X829" s="59" t="s">
        <v>3816</v>
      </c>
      <c r="Y829" s="56" t="s">
        <v>1570</v>
      </c>
      <c r="Z829" s="56" t="s">
        <v>2353</v>
      </c>
      <c r="AA829" s="56" t="s">
        <v>119</v>
      </c>
      <c r="AB829" s="56" t="s">
        <v>1150</v>
      </c>
      <c r="AC829" s="56" t="s">
        <v>200</v>
      </c>
      <c r="AD829"/>
      <c r="AE829" s="56" t="s">
        <v>1151</v>
      </c>
      <c r="AF829" s="56" t="s">
        <v>1152</v>
      </c>
      <c r="AG829" s="56" t="s">
        <v>123</v>
      </c>
      <c r="AH829" s="56" t="s">
        <v>1153</v>
      </c>
      <c r="AI829" s="56" t="s">
        <v>81</v>
      </c>
      <c r="AJ829" s="56" t="s">
        <v>177</v>
      </c>
      <c r="AK829" s="56" t="s">
        <v>1154</v>
      </c>
      <c r="AL829" s="56" t="s">
        <v>1154</v>
      </c>
      <c r="AM829"/>
      <c r="AN829" s="56" t="s">
        <v>75</v>
      </c>
      <c r="AO829" s="56" t="s">
        <v>2</v>
      </c>
      <c r="AP829" s="56" t="s">
        <v>3</v>
      </c>
      <c r="AQ829" s="56" t="s">
        <v>2</v>
      </c>
      <c r="AR829" s="60">
        <v>556.04999999999995</v>
      </c>
      <c r="AS829" s="60">
        <v>0</v>
      </c>
      <c r="AT829" s="58">
        <v>1</v>
      </c>
      <c r="AU829" s="58"/>
      <c r="AV829" s="60">
        <v>12278.63</v>
      </c>
      <c r="AW829" s="60">
        <v>10894.76</v>
      </c>
      <c r="AX829" s="60">
        <v>415.73</v>
      </c>
      <c r="AY829" s="60">
        <v>13152.89</v>
      </c>
      <c r="AZ829" s="60">
        <v>5994.35</v>
      </c>
      <c r="BA829" s="60">
        <v>19119.72</v>
      </c>
      <c r="BB829" s="60">
        <v>55604.24</v>
      </c>
      <c r="BC829" s="60">
        <v>64067.91</v>
      </c>
      <c r="BD829" s="60">
        <v>12301.99</v>
      </c>
      <c r="BE829" s="60">
        <v>10915.47</v>
      </c>
      <c r="BF829" s="60">
        <v>0</v>
      </c>
      <c r="BG829" s="60">
        <v>0</v>
      </c>
      <c r="BH829" s="60">
        <v>0</v>
      </c>
      <c r="BI829" s="60">
        <v>0</v>
      </c>
      <c r="BJ829" s="60">
        <v>0</v>
      </c>
      <c r="BK829" s="60">
        <v>181156.57</v>
      </c>
      <c r="BL829" s="61">
        <v>419</v>
      </c>
      <c r="BM829" s="2" t="s">
        <v>3749</v>
      </c>
    </row>
    <row r="830" spans="1:65" s="1" customFormat="1" ht="15" x14ac:dyDescent="0.25">
      <c r="A830" s="56" t="s">
        <v>127</v>
      </c>
      <c r="B830" s="56" t="s">
        <v>104</v>
      </c>
      <c r="C830" s="56" t="s">
        <v>128</v>
      </c>
      <c r="D830"/>
      <c r="E830"/>
      <c r="F830"/>
      <c r="G830" s="56" t="s">
        <v>129</v>
      </c>
      <c r="H830" s="56" t="s">
        <v>130</v>
      </c>
      <c r="I830" s="56" t="s">
        <v>1015</v>
      </c>
      <c r="J830"/>
      <c r="K830" s="56" t="s">
        <v>70</v>
      </c>
      <c r="L830" s="56" t="s">
        <v>131</v>
      </c>
      <c r="M830"/>
      <c r="N830"/>
      <c r="O830" s="56" t="s">
        <v>1016</v>
      </c>
      <c r="P830"/>
      <c r="Q830" s="56" t="s">
        <v>1017</v>
      </c>
      <c r="R830"/>
      <c r="S830"/>
      <c r="T830" s="56" t="s">
        <v>3810</v>
      </c>
      <c r="U830" s="56" t="s">
        <v>3811</v>
      </c>
      <c r="V830" s="56" t="s">
        <v>3817</v>
      </c>
      <c r="W830" s="58">
        <v>31645</v>
      </c>
      <c r="X830" s="59" t="s">
        <v>3818</v>
      </c>
      <c r="Y830" s="56" t="s">
        <v>1570</v>
      </c>
      <c r="Z830" s="56" t="s">
        <v>2353</v>
      </c>
      <c r="AA830" s="56" t="s">
        <v>119</v>
      </c>
      <c r="AB830" s="56" t="s">
        <v>1150</v>
      </c>
      <c r="AC830" s="56" t="s">
        <v>200</v>
      </c>
      <c r="AD830"/>
      <c r="AE830" s="56" t="s">
        <v>1151</v>
      </c>
      <c r="AF830" s="56" t="s">
        <v>1152</v>
      </c>
      <c r="AG830" s="56" t="s">
        <v>123</v>
      </c>
      <c r="AH830" s="56" t="s">
        <v>1153</v>
      </c>
      <c r="AI830" s="56" t="s">
        <v>81</v>
      </c>
      <c r="AJ830" s="56" t="s">
        <v>177</v>
      </c>
      <c r="AK830" s="56" t="s">
        <v>1154</v>
      </c>
      <c r="AL830" s="56" t="s">
        <v>1154</v>
      </c>
      <c r="AM830"/>
      <c r="AN830" s="56" t="s">
        <v>75</v>
      </c>
      <c r="AO830" s="56" t="s">
        <v>2</v>
      </c>
      <c r="AP830" s="56" t="s">
        <v>3</v>
      </c>
      <c r="AQ830" s="56" t="s">
        <v>2</v>
      </c>
      <c r="AR830" s="60">
        <v>60.530691599999997</v>
      </c>
      <c r="AS830" s="60">
        <v>0</v>
      </c>
      <c r="AT830" s="58">
        <v>1</v>
      </c>
      <c r="AU830" s="58"/>
      <c r="AV830" s="60">
        <v>12278.63</v>
      </c>
      <c r="AW830" s="60">
        <v>10894.76</v>
      </c>
      <c r="AX830" s="60">
        <v>45.26</v>
      </c>
      <c r="AY830" s="60">
        <v>13152.89</v>
      </c>
      <c r="AZ830" s="60">
        <v>5994.35</v>
      </c>
      <c r="BA830" s="60">
        <v>19119.72</v>
      </c>
      <c r="BB830" s="60">
        <v>55604.24</v>
      </c>
      <c r="BC830" s="60">
        <v>64067.91</v>
      </c>
      <c r="BD830" s="60">
        <v>12301.99</v>
      </c>
      <c r="BE830" s="60">
        <v>10915.47</v>
      </c>
      <c r="BF830" s="60">
        <v>0</v>
      </c>
      <c r="BG830" s="60">
        <v>0</v>
      </c>
      <c r="BH830" s="60">
        <v>0</v>
      </c>
      <c r="BI830" s="60">
        <v>0</v>
      </c>
      <c r="BJ830" s="60">
        <v>0</v>
      </c>
      <c r="BK830" s="60">
        <v>181156.57</v>
      </c>
      <c r="BL830" s="61">
        <v>419</v>
      </c>
      <c r="BM830" s="2" t="s">
        <v>3749</v>
      </c>
    </row>
    <row r="831" spans="1:65" s="1" customFormat="1" ht="15" x14ac:dyDescent="0.25">
      <c r="A831" s="56" t="s">
        <v>127</v>
      </c>
      <c r="B831" s="56" t="s">
        <v>104</v>
      </c>
      <c r="C831" s="56" t="s">
        <v>128</v>
      </c>
      <c r="D831"/>
      <c r="E831"/>
      <c r="F831"/>
      <c r="G831" s="56" t="s">
        <v>129</v>
      </c>
      <c r="H831" s="56" t="s">
        <v>130</v>
      </c>
      <c r="I831" s="56" t="s">
        <v>1015</v>
      </c>
      <c r="J831"/>
      <c r="K831" s="56" t="s">
        <v>70</v>
      </c>
      <c r="L831" s="56" t="s">
        <v>131</v>
      </c>
      <c r="M831"/>
      <c r="N831"/>
      <c r="O831" s="56" t="s">
        <v>1016</v>
      </c>
      <c r="P831"/>
      <c r="Q831" s="56" t="s">
        <v>1018</v>
      </c>
      <c r="R831"/>
      <c r="S831"/>
      <c r="T831" s="56" t="s">
        <v>3819</v>
      </c>
      <c r="U831" s="56" t="s">
        <v>3810</v>
      </c>
      <c r="V831" s="56" t="s">
        <v>789</v>
      </c>
      <c r="W831" s="58">
        <v>36173</v>
      </c>
      <c r="X831" s="59" t="s">
        <v>3820</v>
      </c>
      <c r="Y831" s="56" t="s">
        <v>790</v>
      </c>
      <c r="Z831" s="56" t="s">
        <v>791</v>
      </c>
      <c r="AA831" s="56" t="s">
        <v>119</v>
      </c>
      <c r="AB831" s="56" t="s">
        <v>173</v>
      </c>
      <c r="AC831" s="56" t="s">
        <v>174</v>
      </c>
      <c r="AD831"/>
      <c r="AE831" s="56" t="s">
        <v>792</v>
      </c>
      <c r="AF831" s="56" t="s">
        <v>114</v>
      </c>
      <c r="AG831" s="56" t="s">
        <v>115</v>
      </c>
      <c r="AH831" s="56" t="s">
        <v>793</v>
      </c>
      <c r="AI831" s="56" t="s">
        <v>74</v>
      </c>
      <c r="AJ831" s="56" t="s">
        <v>79</v>
      </c>
      <c r="AK831" s="56" t="s">
        <v>794</v>
      </c>
      <c r="AL831" s="56" t="s">
        <v>794</v>
      </c>
      <c r="AM831"/>
      <c r="AN831" s="56" t="s">
        <v>75</v>
      </c>
      <c r="AO831" s="56" t="s">
        <v>3</v>
      </c>
      <c r="AP831" s="56" t="s">
        <v>3</v>
      </c>
      <c r="AQ831" s="56" t="s">
        <v>2</v>
      </c>
      <c r="AR831" s="60">
        <v>73.17</v>
      </c>
      <c r="AS831" s="60">
        <v>0</v>
      </c>
      <c r="AT831" s="58">
        <v>1</v>
      </c>
      <c r="AU831" s="58"/>
      <c r="AV831" s="60">
        <v>12278.63</v>
      </c>
      <c r="AW831" s="60">
        <v>10894.76</v>
      </c>
      <c r="AX831" s="60">
        <v>73.17</v>
      </c>
      <c r="AY831" s="60">
        <v>13152.89</v>
      </c>
      <c r="AZ831" s="60">
        <v>5994.35</v>
      </c>
      <c r="BA831" s="60">
        <v>19119.72</v>
      </c>
      <c r="BB831" s="60">
        <v>55604.24</v>
      </c>
      <c r="BC831" s="60">
        <v>64067.91</v>
      </c>
      <c r="BD831" s="60">
        <v>12301.99</v>
      </c>
      <c r="BE831" s="60">
        <v>10915.47</v>
      </c>
      <c r="BF831" s="60">
        <v>0</v>
      </c>
      <c r="BG831" s="60">
        <v>0</v>
      </c>
      <c r="BH831" s="60">
        <v>0</v>
      </c>
      <c r="BI831" s="60">
        <v>0</v>
      </c>
      <c r="BJ831" s="60">
        <v>0</v>
      </c>
      <c r="BK831" s="60">
        <v>181156.57</v>
      </c>
      <c r="BL831" s="61">
        <v>419</v>
      </c>
      <c r="BM831" s="2" t="s">
        <v>3749</v>
      </c>
    </row>
    <row r="832" spans="1:65" s="1" customFormat="1" ht="23.25" x14ac:dyDescent="0.25">
      <c r="A832" s="56" t="s">
        <v>127</v>
      </c>
      <c r="B832" s="56" t="s">
        <v>104</v>
      </c>
      <c r="C832" s="56" t="s">
        <v>128</v>
      </c>
      <c r="D832"/>
      <c r="E832"/>
      <c r="F832"/>
      <c r="G832" s="56" t="s">
        <v>129</v>
      </c>
      <c r="H832" s="56" t="s">
        <v>130</v>
      </c>
      <c r="I832" s="56" t="s">
        <v>1015</v>
      </c>
      <c r="J832"/>
      <c r="K832" s="56" t="s">
        <v>70</v>
      </c>
      <c r="L832" s="56" t="s">
        <v>131</v>
      </c>
      <c r="M832"/>
      <c r="N832"/>
      <c r="O832" s="56" t="s">
        <v>1016</v>
      </c>
      <c r="P832"/>
      <c r="Q832" s="56" t="s">
        <v>1018</v>
      </c>
      <c r="R832"/>
      <c r="S832"/>
      <c r="T832" s="56" t="s">
        <v>3819</v>
      </c>
      <c r="U832" s="56" t="s">
        <v>3810</v>
      </c>
      <c r="V832" s="56" t="s">
        <v>112</v>
      </c>
      <c r="W832" s="58">
        <v>39007</v>
      </c>
      <c r="X832" s="59" t="s">
        <v>3821</v>
      </c>
      <c r="Y832" s="56" t="s">
        <v>140</v>
      </c>
      <c r="Z832" s="56" t="s">
        <v>141</v>
      </c>
      <c r="AA832" s="56" t="s">
        <v>142</v>
      </c>
      <c r="AB832" s="56" t="s">
        <v>143</v>
      </c>
      <c r="AC832" s="56" t="s">
        <v>144</v>
      </c>
      <c r="AD832"/>
      <c r="AE832" s="56" t="s">
        <v>1022</v>
      </c>
      <c r="AF832" s="56" t="s">
        <v>114</v>
      </c>
      <c r="AG832" s="56" t="s">
        <v>115</v>
      </c>
      <c r="AH832" s="56" t="s">
        <v>146</v>
      </c>
      <c r="AI832" s="56" t="s">
        <v>74</v>
      </c>
      <c r="AJ832" s="56" t="s">
        <v>147</v>
      </c>
      <c r="AK832" s="56" t="s">
        <v>148</v>
      </c>
      <c r="AL832" s="56" t="s">
        <v>148</v>
      </c>
      <c r="AM832"/>
      <c r="AN832" s="56" t="s">
        <v>75</v>
      </c>
      <c r="AO832" s="56" t="s">
        <v>3</v>
      </c>
      <c r="AP832" s="56" t="s">
        <v>3</v>
      </c>
      <c r="AQ832" s="56" t="s">
        <v>2</v>
      </c>
      <c r="AR832" s="60">
        <v>1.44</v>
      </c>
      <c r="AS832" s="60">
        <v>0</v>
      </c>
      <c r="AT832" s="58">
        <v>1</v>
      </c>
      <c r="AU832" s="58"/>
      <c r="AV832" s="60">
        <v>12278.63</v>
      </c>
      <c r="AW832" s="60">
        <v>10894.76</v>
      </c>
      <c r="AX832" s="60">
        <v>1.44</v>
      </c>
      <c r="AY832" s="60">
        <v>13152.89</v>
      </c>
      <c r="AZ832" s="60">
        <v>5994.35</v>
      </c>
      <c r="BA832" s="60">
        <v>19119.72</v>
      </c>
      <c r="BB832" s="60">
        <v>55604.24</v>
      </c>
      <c r="BC832" s="60">
        <v>64067.91</v>
      </c>
      <c r="BD832" s="60">
        <v>12301.99</v>
      </c>
      <c r="BE832" s="60">
        <v>10915.47</v>
      </c>
      <c r="BF832" s="60">
        <v>0</v>
      </c>
      <c r="BG832" s="60">
        <v>0</v>
      </c>
      <c r="BH832" s="60">
        <v>0</v>
      </c>
      <c r="BI832" s="60">
        <v>0</v>
      </c>
      <c r="BJ832" s="60">
        <v>0</v>
      </c>
      <c r="BK832" s="60">
        <v>181156.57</v>
      </c>
      <c r="BL832" s="61">
        <v>419</v>
      </c>
      <c r="BM832" s="2" t="s">
        <v>3749</v>
      </c>
    </row>
    <row r="833" spans="1:65" s="1" customFormat="1" ht="15" x14ac:dyDescent="0.25">
      <c r="A833" s="56" t="s">
        <v>127</v>
      </c>
      <c r="B833" s="56" t="s">
        <v>104</v>
      </c>
      <c r="C833" s="56" t="s">
        <v>128</v>
      </c>
      <c r="D833"/>
      <c r="E833"/>
      <c r="F833"/>
      <c r="G833" s="56" t="s">
        <v>129</v>
      </c>
      <c r="H833" s="56" t="s">
        <v>130</v>
      </c>
      <c r="I833" s="56" t="s">
        <v>1015</v>
      </c>
      <c r="J833"/>
      <c r="K833" s="56" t="s">
        <v>70</v>
      </c>
      <c r="L833" s="56" t="s">
        <v>131</v>
      </c>
      <c r="M833"/>
      <c r="N833"/>
      <c r="O833" s="56" t="s">
        <v>1016</v>
      </c>
      <c r="P833"/>
      <c r="Q833" s="56" t="s">
        <v>1018</v>
      </c>
      <c r="R833"/>
      <c r="S833"/>
      <c r="T833" s="56" t="s">
        <v>3822</v>
      </c>
      <c r="U833" s="56" t="s">
        <v>3823</v>
      </c>
      <c r="V833" s="56" t="s">
        <v>3824</v>
      </c>
      <c r="W833" s="58">
        <v>25082</v>
      </c>
      <c r="X833" s="59" t="s">
        <v>3825</v>
      </c>
      <c r="Y833" s="56" t="s">
        <v>3826</v>
      </c>
      <c r="Z833" s="56" t="s">
        <v>3827</v>
      </c>
      <c r="AA833" s="56" t="s">
        <v>782</v>
      </c>
      <c r="AB833" s="56" t="s">
        <v>834</v>
      </c>
      <c r="AC833" s="56" t="s">
        <v>835</v>
      </c>
      <c r="AD833"/>
      <c r="AE833" s="56" t="s">
        <v>3828</v>
      </c>
      <c r="AF833" s="56" t="s">
        <v>96</v>
      </c>
      <c r="AG833" s="56" t="s">
        <v>73</v>
      </c>
      <c r="AH833" s="56" t="s">
        <v>3829</v>
      </c>
      <c r="AI833" s="56" t="s">
        <v>74</v>
      </c>
      <c r="AJ833" s="56" t="s">
        <v>836</v>
      </c>
      <c r="AK833" s="56" t="s">
        <v>850</v>
      </c>
      <c r="AL833" s="56" t="s">
        <v>850</v>
      </c>
      <c r="AM833"/>
      <c r="AN833" s="56" t="s">
        <v>75</v>
      </c>
      <c r="AO833" s="56" t="s">
        <v>3</v>
      </c>
      <c r="AP833" s="56" t="s">
        <v>3</v>
      </c>
      <c r="AQ833" s="56" t="s">
        <v>2</v>
      </c>
      <c r="AR833" s="60">
        <v>120.90347704799998</v>
      </c>
      <c r="AS833" s="60">
        <v>0</v>
      </c>
      <c r="AT833" s="58">
        <v>1</v>
      </c>
      <c r="AU833" s="58"/>
      <c r="AV833" s="60">
        <v>12278.63</v>
      </c>
      <c r="AW833" s="60">
        <v>10894.76</v>
      </c>
      <c r="AX833" s="60">
        <v>120.9</v>
      </c>
      <c r="AY833" s="60">
        <v>13152.89</v>
      </c>
      <c r="AZ833" s="60">
        <v>5994.35</v>
      </c>
      <c r="BA833" s="60">
        <v>19119.72</v>
      </c>
      <c r="BB833" s="60">
        <v>55604.24</v>
      </c>
      <c r="BC833" s="60">
        <v>64067.91</v>
      </c>
      <c r="BD833" s="60">
        <v>12301.99</v>
      </c>
      <c r="BE833" s="60">
        <v>10915.47</v>
      </c>
      <c r="BF833" s="60">
        <v>0</v>
      </c>
      <c r="BG833" s="60">
        <v>0</v>
      </c>
      <c r="BH833" s="60">
        <v>0</v>
      </c>
      <c r="BI833" s="60">
        <v>0</v>
      </c>
      <c r="BJ833" s="60">
        <v>0</v>
      </c>
      <c r="BK833" s="60">
        <v>181156.57</v>
      </c>
      <c r="BL833" s="61">
        <v>419</v>
      </c>
      <c r="BM833" s="2" t="s">
        <v>3749</v>
      </c>
    </row>
    <row r="834" spans="1:65" s="1" customFormat="1" ht="15" x14ac:dyDescent="0.25">
      <c r="A834" s="56" t="s">
        <v>127</v>
      </c>
      <c r="B834" s="56" t="s">
        <v>104</v>
      </c>
      <c r="C834" s="56" t="s">
        <v>128</v>
      </c>
      <c r="D834"/>
      <c r="E834"/>
      <c r="F834"/>
      <c r="G834" s="56" t="s">
        <v>129</v>
      </c>
      <c r="H834" s="56" t="s">
        <v>130</v>
      </c>
      <c r="I834" s="56" t="s">
        <v>1015</v>
      </c>
      <c r="J834"/>
      <c r="K834" s="56" t="s">
        <v>70</v>
      </c>
      <c r="L834" s="56" t="s">
        <v>131</v>
      </c>
      <c r="M834"/>
      <c r="N834"/>
      <c r="O834" s="56" t="s">
        <v>1016</v>
      </c>
      <c r="P834"/>
      <c r="Q834" s="56" t="s">
        <v>1018</v>
      </c>
      <c r="R834"/>
      <c r="S834"/>
      <c r="T834" s="56" t="s">
        <v>3822</v>
      </c>
      <c r="U834" s="56" t="s">
        <v>3823</v>
      </c>
      <c r="V834" s="56" t="s">
        <v>766</v>
      </c>
      <c r="W834" s="58">
        <v>23830</v>
      </c>
      <c r="X834" s="59" t="s">
        <v>3830</v>
      </c>
      <c r="Y834" s="56" t="s">
        <v>767</v>
      </c>
      <c r="Z834" s="56" t="s">
        <v>768</v>
      </c>
      <c r="AA834" s="56" t="s">
        <v>769</v>
      </c>
      <c r="AB834" s="56" t="s">
        <v>770</v>
      </c>
      <c r="AC834" s="56" t="s">
        <v>138</v>
      </c>
      <c r="AD834"/>
      <c r="AE834" s="56" t="s">
        <v>771</v>
      </c>
      <c r="AF834" s="56" t="s">
        <v>114</v>
      </c>
      <c r="AG834" s="56" t="s">
        <v>115</v>
      </c>
      <c r="AH834" s="56" t="s">
        <v>772</v>
      </c>
      <c r="AI834" s="56" t="s">
        <v>74</v>
      </c>
      <c r="AJ834" s="56" t="s">
        <v>79</v>
      </c>
      <c r="AK834" s="56" t="s">
        <v>109</v>
      </c>
      <c r="AL834" s="56" t="s">
        <v>110</v>
      </c>
      <c r="AM834"/>
      <c r="AN834" s="56" t="s">
        <v>75</v>
      </c>
      <c r="AO834" s="56" t="s">
        <v>3</v>
      </c>
      <c r="AP834" s="56" t="s">
        <v>3</v>
      </c>
      <c r="AQ834" s="56" t="s">
        <v>2</v>
      </c>
      <c r="AR834" s="60">
        <v>500.36511915</v>
      </c>
      <c r="AS834" s="60">
        <v>0</v>
      </c>
      <c r="AT834" s="58">
        <v>1</v>
      </c>
      <c r="AU834" s="58"/>
      <c r="AV834" s="60">
        <v>12278.63</v>
      </c>
      <c r="AW834" s="60">
        <v>10894.76</v>
      </c>
      <c r="AX834" s="60">
        <v>500.37</v>
      </c>
      <c r="AY834" s="60">
        <v>13152.89</v>
      </c>
      <c r="AZ834" s="60">
        <v>5994.35</v>
      </c>
      <c r="BA834" s="60">
        <v>19119.72</v>
      </c>
      <c r="BB834" s="60">
        <v>55604.24</v>
      </c>
      <c r="BC834" s="60">
        <v>64067.91</v>
      </c>
      <c r="BD834" s="60">
        <v>12301.99</v>
      </c>
      <c r="BE834" s="60">
        <v>10915.47</v>
      </c>
      <c r="BF834" s="60">
        <v>0</v>
      </c>
      <c r="BG834" s="60">
        <v>0</v>
      </c>
      <c r="BH834" s="60">
        <v>0</v>
      </c>
      <c r="BI834" s="60">
        <v>0</v>
      </c>
      <c r="BJ834" s="60">
        <v>0</v>
      </c>
      <c r="BK834" s="60">
        <v>181156.57</v>
      </c>
      <c r="BL834" s="61">
        <v>419</v>
      </c>
      <c r="BM834" s="2" t="s">
        <v>3749</v>
      </c>
    </row>
    <row r="835" spans="1:65" s="1" customFormat="1" ht="15" x14ac:dyDescent="0.25">
      <c r="A835" s="56" t="s">
        <v>127</v>
      </c>
      <c r="B835" s="56" t="s">
        <v>104</v>
      </c>
      <c r="C835" s="56" t="s">
        <v>128</v>
      </c>
      <c r="D835"/>
      <c r="E835"/>
      <c r="F835"/>
      <c r="G835" s="56" t="s">
        <v>129</v>
      </c>
      <c r="H835" s="56" t="s">
        <v>130</v>
      </c>
      <c r="I835" s="56" t="s">
        <v>1015</v>
      </c>
      <c r="J835"/>
      <c r="K835" s="56" t="s">
        <v>70</v>
      </c>
      <c r="L835" s="56" t="s">
        <v>131</v>
      </c>
      <c r="M835"/>
      <c r="N835"/>
      <c r="O835" s="56" t="s">
        <v>1016</v>
      </c>
      <c r="P835"/>
      <c r="Q835" s="56" t="s">
        <v>1018</v>
      </c>
      <c r="R835"/>
      <c r="S835"/>
      <c r="T835" s="56" t="s">
        <v>3831</v>
      </c>
      <c r="U835" s="56" t="s">
        <v>3823</v>
      </c>
      <c r="V835" s="56" t="s">
        <v>3832</v>
      </c>
      <c r="W835" s="58">
        <v>15840</v>
      </c>
      <c r="X835" s="59" t="s">
        <v>3833</v>
      </c>
      <c r="Y835" s="56" t="s">
        <v>1598</v>
      </c>
      <c r="Z835" s="56" t="s">
        <v>3834</v>
      </c>
      <c r="AA835" s="56" t="s">
        <v>1019</v>
      </c>
      <c r="AB835" s="56" t="s">
        <v>152</v>
      </c>
      <c r="AC835" s="56" t="s">
        <v>153</v>
      </c>
      <c r="AD835"/>
      <c r="AE835" s="56" t="s">
        <v>1594</v>
      </c>
      <c r="AF835" s="56" t="s">
        <v>1595</v>
      </c>
      <c r="AG835" s="56" t="s">
        <v>1596</v>
      </c>
      <c r="AH835" s="56" t="s">
        <v>1597</v>
      </c>
      <c r="AI835" s="56" t="s">
        <v>74</v>
      </c>
      <c r="AJ835" s="56" t="s">
        <v>158</v>
      </c>
      <c r="AK835" s="56" t="s">
        <v>1598</v>
      </c>
      <c r="AL835" s="56" t="s">
        <v>1598</v>
      </c>
      <c r="AM835"/>
      <c r="AN835" s="56" t="s">
        <v>75</v>
      </c>
      <c r="AO835" s="56" t="s">
        <v>3</v>
      </c>
      <c r="AP835" s="56" t="s">
        <v>3</v>
      </c>
      <c r="AQ835" s="56" t="s">
        <v>2</v>
      </c>
      <c r="AR835" s="60">
        <v>91.25</v>
      </c>
      <c r="AS835" s="60">
        <v>0</v>
      </c>
      <c r="AT835" s="58">
        <v>1</v>
      </c>
      <c r="AU835" s="58"/>
      <c r="AV835" s="60">
        <v>12278.63</v>
      </c>
      <c r="AW835" s="60">
        <v>10894.76</v>
      </c>
      <c r="AX835" s="60">
        <v>91.25</v>
      </c>
      <c r="AY835" s="60">
        <v>13152.89</v>
      </c>
      <c r="AZ835" s="60">
        <v>5994.35</v>
      </c>
      <c r="BA835" s="60">
        <v>19119.72</v>
      </c>
      <c r="BB835" s="60">
        <v>55604.24</v>
      </c>
      <c r="BC835" s="60">
        <v>64067.91</v>
      </c>
      <c r="BD835" s="60">
        <v>12301.99</v>
      </c>
      <c r="BE835" s="60">
        <v>10915.47</v>
      </c>
      <c r="BF835" s="60">
        <v>0</v>
      </c>
      <c r="BG835" s="60">
        <v>0</v>
      </c>
      <c r="BH835" s="60">
        <v>0</v>
      </c>
      <c r="BI835" s="60">
        <v>0</v>
      </c>
      <c r="BJ835" s="60">
        <v>0</v>
      </c>
      <c r="BK835" s="60">
        <v>181156.57</v>
      </c>
      <c r="BL835" s="61">
        <v>419</v>
      </c>
      <c r="BM835" s="2" t="s">
        <v>3749</v>
      </c>
    </row>
    <row r="836" spans="1:65" s="1" customFormat="1" ht="23.25" x14ac:dyDescent="0.25">
      <c r="A836" s="56" t="s">
        <v>127</v>
      </c>
      <c r="B836" s="56" t="s">
        <v>104</v>
      </c>
      <c r="C836" s="56" t="s">
        <v>128</v>
      </c>
      <c r="D836"/>
      <c r="E836"/>
      <c r="F836"/>
      <c r="G836" s="56" t="s">
        <v>129</v>
      </c>
      <c r="H836" s="56" t="s">
        <v>130</v>
      </c>
      <c r="I836" s="56" t="s">
        <v>1015</v>
      </c>
      <c r="J836"/>
      <c r="K836" s="56" t="s">
        <v>70</v>
      </c>
      <c r="L836" s="56" t="s">
        <v>131</v>
      </c>
      <c r="M836"/>
      <c r="N836"/>
      <c r="O836" s="56" t="s">
        <v>1016</v>
      </c>
      <c r="P836"/>
      <c r="Q836" s="56" t="s">
        <v>1018</v>
      </c>
      <c r="R836"/>
      <c r="S836"/>
      <c r="T836" s="56" t="s">
        <v>3835</v>
      </c>
      <c r="U836" s="56" t="s">
        <v>3831</v>
      </c>
      <c r="V836" s="56" t="s">
        <v>112</v>
      </c>
      <c r="W836" s="58">
        <v>18242</v>
      </c>
      <c r="X836" s="59" t="s">
        <v>3836</v>
      </c>
      <c r="Y836" s="56" t="s">
        <v>140</v>
      </c>
      <c r="Z836" s="56" t="s">
        <v>141</v>
      </c>
      <c r="AA836" s="56" t="s">
        <v>142</v>
      </c>
      <c r="AB836" s="56" t="s">
        <v>143</v>
      </c>
      <c r="AC836" s="56" t="s">
        <v>144</v>
      </c>
      <c r="AD836"/>
      <c r="AE836" s="56" t="s">
        <v>1022</v>
      </c>
      <c r="AF836" s="56" t="s">
        <v>114</v>
      </c>
      <c r="AG836" s="56" t="s">
        <v>115</v>
      </c>
      <c r="AH836" s="56" t="s">
        <v>146</v>
      </c>
      <c r="AI836" s="56" t="s">
        <v>74</v>
      </c>
      <c r="AJ836" s="56" t="s">
        <v>147</v>
      </c>
      <c r="AK836" s="56" t="s">
        <v>148</v>
      </c>
      <c r="AL836" s="56" t="s">
        <v>148</v>
      </c>
      <c r="AM836"/>
      <c r="AN836" s="56" t="s">
        <v>75</v>
      </c>
      <c r="AO836" s="56" t="s">
        <v>3</v>
      </c>
      <c r="AP836" s="56" t="s">
        <v>3</v>
      </c>
      <c r="AQ836" s="56" t="s">
        <v>2</v>
      </c>
      <c r="AR836" s="60">
        <v>3.5265707280000003</v>
      </c>
      <c r="AS836" s="60">
        <v>0</v>
      </c>
      <c r="AT836" s="58">
        <v>1</v>
      </c>
      <c r="AU836" s="58"/>
      <c r="AV836" s="60">
        <v>12278.63</v>
      </c>
      <c r="AW836" s="60">
        <v>10894.76</v>
      </c>
      <c r="AX836" s="60">
        <v>3.53</v>
      </c>
      <c r="AY836" s="60">
        <v>13152.89</v>
      </c>
      <c r="AZ836" s="60">
        <v>5994.35</v>
      </c>
      <c r="BA836" s="60">
        <v>19119.72</v>
      </c>
      <c r="BB836" s="60">
        <v>55604.24</v>
      </c>
      <c r="BC836" s="60">
        <v>64067.91</v>
      </c>
      <c r="BD836" s="60">
        <v>12301.99</v>
      </c>
      <c r="BE836" s="60">
        <v>10915.47</v>
      </c>
      <c r="BF836" s="60">
        <v>0</v>
      </c>
      <c r="BG836" s="60">
        <v>0</v>
      </c>
      <c r="BH836" s="60">
        <v>0</v>
      </c>
      <c r="BI836" s="60">
        <v>0</v>
      </c>
      <c r="BJ836" s="60">
        <v>0</v>
      </c>
      <c r="BK836" s="60">
        <v>181156.57</v>
      </c>
      <c r="BL836" s="61">
        <v>419</v>
      </c>
      <c r="BM836" s="2" t="s">
        <v>3749</v>
      </c>
    </row>
    <row r="837" spans="1:65" s="1" customFormat="1" ht="15" x14ac:dyDescent="0.25">
      <c r="A837" s="56" t="s">
        <v>127</v>
      </c>
      <c r="B837" s="56" t="s">
        <v>104</v>
      </c>
      <c r="C837" s="56" t="s">
        <v>128</v>
      </c>
      <c r="D837"/>
      <c r="E837"/>
      <c r="F837"/>
      <c r="G837" s="56" t="s">
        <v>129</v>
      </c>
      <c r="H837" s="56" t="s">
        <v>130</v>
      </c>
      <c r="I837" s="56" t="s">
        <v>1015</v>
      </c>
      <c r="J837"/>
      <c r="K837" s="56" t="s">
        <v>70</v>
      </c>
      <c r="L837" s="56" t="s">
        <v>131</v>
      </c>
      <c r="M837"/>
      <c r="N837"/>
      <c r="O837" s="56" t="s">
        <v>1016</v>
      </c>
      <c r="P837"/>
      <c r="Q837" s="56" t="s">
        <v>1018</v>
      </c>
      <c r="R837"/>
      <c r="S837"/>
      <c r="T837" s="56" t="s">
        <v>3837</v>
      </c>
      <c r="U837" s="56" t="s">
        <v>3835</v>
      </c>
      <c r="V837" s="56" t="s">
        <v>3838</v>
      </c>
      <c r="W837" s="58">
        <v>31614</v>
      </c>
      <c r="X837" s="59" t="s">
        <v>3839</v>
      </c>
      <c r="Y837" s="56" t="s">
        <v>1945</v>
      </c>
      <c r="Z837" s="56" t="s">
        <v>1946</v>
      </c>
      <c r="AA837" s="56" t="s">
        <v>105</v>
      </c>
      <c r="AB837" s="56" t="s">
        <v>106</v>
      </c>
      <c r="AC837" s="56" t="s">
        <v>107</v>
      </c>
      <c r="AD837"/>
      <c r="AE837" s="56" t="s">
        <v>1947</v>
      </c>
      <c r="AF837" s="56" t="s">
        <v>114</v>
      </c>
      <c r="AG837" s="56" t="s">
        <v>115</v>
      </c>
      <c r="AH837" s="56" t="s">
        <v>1948</v>
      </c>
      <c r="AI837" s="56" t="s">
        <v>74</v>
      </c>
      <c r="AJ837" s="56" t="s">
        <v>108</v>
      </c>
      <c r="AK837" s="56" t="s">
        <v>1949</v>
      </c>
      <c r="AL837" s="56" t="s">
        <v>1949</v>
      </c>
      <c r="AM837"/>
      <c r="AN837" s="56" t="s">
        <v>75</v>
      </c>
      <c r="AO837" s="56" t="s">
        <v>3</v>
      </c>
      <c r="AP837" s="56" t="s">
        <v>3</v>
      </c>
      <c r="AQ837" s="56" t="s">
        <v>2</v>
      </c>
      <c r="AR837" s="60">
        <v>364.27</v>
      </c>
      <c r="AS837" s="60">
        <v>0</v>
      </c>
      <c r="AT837" s="58">
        <v>1</v>
      </c>
      <c r="AU837" s="58"/>
      <c r="AV837" s="60">
        <v>12278.63</v>
      </c>
      <c r="AW837" s="60">
        <v>10894.76</v>
      </c>
      <c r="AX837" s="60">
        <v>364.27</v>
      </c>
      <c r="AY837" s="60">
        <v>13152.89</v>
      </c>
      <c r="AZ837" s="60">
        <v>5994.35</v>
      </c>
      <c r="BA837" s="60">
        <v>19119.72</v>
      </c>
      <c r="BB837" s="60">
        <v>55604.24</v>
      </c>
      <c r="BC837" s="60">
        <v>64067.91</v>
      </c>
      <c r="BD837" s="60">
        <v>12301.99</v>
      </c>
      <c r="BE837" s="60">
        <v>10915.47</v>
      </c>
      <c r="BF837" s="60">
        <v>0</v>
      </c>
      <c r="BG837" s="60">
        <v>0</v>
      </c>
      <c r="BH837" s="60">
        <v>0</v>
      </c>
      <c r="BI837" s="60">
        <v>0</v>
      </c>
      <c r="BJ837" s="60">
        <v>0</v>
      </c>
      <c r="BK837" s="60">
        <v>181156.57</v>
      </c>
      <c r="BL837" s="61">
        <v>419</v>
      </c>
      <c r="BM837" s="2" t="s">
        <v>3749</v>
      </c>
    </row>
    <row r="838" spans="1:65" s="1" customFormat="1" ht="15" x14ac:dyDescent="0.25">
      <c r="A838" s="56" t="s">
        <v>127</v>
      </c>
      <c r="B838" s="56" t="s">
        <v>104</v>
      </c>
      <c r="C838" s="56" t="s">
        <v>128</v>
      </c>
      <c r="D838"/>
      <c r="E838"/>
      <c r="F838"/>
      <c r="G838" s="56" t="s">
        <v>129</v>
      </c>
      <c r="H838" s="56" t="s">
        <v>130</v>
      </c>
      <c r="I838" s="56" t="s">
        <v>1015</v>
      </c>
      <c r="J838"/>
      <c r="K838" s="56" t="s">
        <v>70</v>
      </c>
      <c r="L838" s="56" t="s">
        <v>131</v>
      </c>
      <c r="M838"/>
      <c r="N838"/>
      <c r="O838" s="56" t="s">
        <v>1016</v>
      </c>
      <c r="P838"/>
      <c r="Q838" s="56" t="s">
        <v>1018</v>
      </c>
      <c r="R838"/>
      <c r="S838"/>
      <c r="T838" s="56" t="s">
        <v>3840</v>
      </c>
      <c r="U838" s="56" t="s">
        <v>3837</v>
      </c>
      <c r="V838" s="56" t="s">
        <v>3841</v>
      </c>
      <c r="W838" s="58">
        <v>33853</v>
      </c>
      <c r="X838" s="59" t="s">
        <v>3842</v>
      </c>
      <c r="Y838" s="56" t="s">
        <v>1157</v>
      </c>
      <c r="Z838" s="56" t="s">
        <v>1158</v>
      </c>
      <c r="AA838" s="56" t="s">
        <v>94</v>
      </c>
      <c r="AB838" s="56" t="s">
        <v>1021</v>
      </c>
      <c r="AC838" s="56" t="s">
        <v>139</v>
      </c>
      <c r="AD838"/>
      <c r="AE838" s="56" t="s">
        <v>1159</v>
      </c>
      <c r="AF838" s="56" t="s">
        <v>1020</v>
      </c>
      <c r="AG838" s="56" t="s">
        <v>115</v>
      </c>
      <c r="AH838" s="56" t="s">
        <v>1160</v>
      </c>
      <c r="AI838" s="56" t="s">
        <v>74</v>
      </c>
      <c r="AJ838" s="56" t="s">
        <v>79</v>
      </c>
      <c r="AK838" s="56" t="s">
        <v>109</v>
      </c>
      <c r="AL838" s="56" t="s">
        <v>110</v>
      </c>
      <c r="AM838"/>
      <c r="AN838" s="56" t="s">
        <v>75</v>
      </c>
      <c r="AO838" s="56" t="s">
        <v>3</v>
      </c>
      <c r="AP838" s="56" t="s">
        <v>3</v>
      </c>
      <c r="AQ838" s="56" t="s">
        <v>2</v>
      </c>
      <c r="AR838" s="60">
        <v>4.7503434059999998</v>
      </c>
      <c r="AS838" s="60">
        <v>0</v>
      </c>
      <c r="AT838" s="58">
        <v>1</v>
      </c>
      <c r="AU838" s="58"/>
      <c r="AV838" s="60">
        <v>12278.63</v>
      </c>
      <c r="AW838" s="60">
        <v>10894.76</v>
      </c>
      <c r="AX838" s="60">
        <v>4.75</v>
      </c>
      <c r="AY838" s="60">
        <v>13152.89</v>
      </c>
      <c r="AZ838" s="60">
        <v>5994.35</v>
      </c>
      <c r="BA838" s="60">
        <v>19119.72</v>
      </c>
      <c r="BB838" s="60">
        <v>55604.24</v>
      </c>
      <c r="BC838" s="60">
        <v>64067.91</v>
      </c>
      <c r="BD838" s="60">
        <v>12301.99</v>
      </c>
      <c r="BE838" s="60">
        <v>10915.47</v>
      </c>
      <c r="BF838" s="60">
        <v>0</v>
      </c>
      <c r="BG838" s="60">
        <v>0</v>
      </c>
      <c r="BH838" s="60">
        <v>0</v>
      </c>
      <c r="BI838" s="60">
        <v>0</v>
      </c>
      <c r="BJ838" s="60">
        <v>0</v>
      </c>
      <c r="BK838" s="60">
        <v>181156.57</v>
      </c>
      <c r="BL838" s="61">
        <v>419</v>
      </c>
      <c r="BM838" s="2" t="s">
        <v>3749</v>
      </c>
    </row>
    <row r="839" spans="1:65" s="1" customFormat="1" ht="15" x14ac:dyDescent="0.25">
      <c r="A839" s="56" t="s">
        <v>127</v>
      </c>
      <c r="B839" s="56" t="s">
        <v>104</v>
      </c>
      <c r="C839" s="56" t="s">
        <v>128</v>
      </c>
      <c r="D839"/>
      <c r="E839"/>
      <c r="F839"/>
      <c r="G839" s="56" t="s">
        <v>129</v>
      </c>
      <c r="H839" s="56" t="s">
        <v>130</v>
      </c>
      <c r="I839" s="56" t="s">
        <v>1015</v>
      </c>
      <c r="J839"/>
      <c r="K839" s="56" t="s">
        <v>70</v>
      </c>
      <c r="L839" s="56" t="s">
        <v>131</v>
      </c>
      <c r="M839"/>
      <c r="N839"/>
      <c r="O839" s="56" t="s">
        <v>1016</v>
      </c>
      <c r="P839"/>
      <c r="Q839" s="56" t="s">
        <v>1018</v>
      </c>
      <c r="R839"/>
      <c r="S839"/>
      <c r="T839" s="56" t="s">
        <v>3843</v>
      </c>
      <c r="U839" s="56" t="s">
        <v>3840</v>
      </c>
      <c r="V839" s="56" t="s">
        <v>3844</v>
      </c>
      <c r="W839" s="58">
        <v>35797</v>
      </c>
      <c r="X839" s="59" t="s">
        <v>3845</v>
      </c>
      <c r="Y839" s="56" t="s">
        <v>1598</v>
      </c>
      <c r="Z839" s="56" t="s">
        <v>3834</v>
      </c>
      <c r="AA839" s="56" t="s">
        <v>1019</v>
      </c>
      <c r="AB839" s="56" t="s">
        <v>152</v>
      </c>
      <c r="AC839" s="56" t="s">
        <v>153</v>
      </c>
      <c r="AD839"/>
      <c r="AE839" s="56" t="s">
        <v>1594</v>
      </c>
      <c r="AF839" s="56" t="s">
        <v>1595</v>
      </c>
      <c r="AG839" s="56" t="s">
        <v>1596</v>
      </c>
      <c r="AH839" s="56" t="s">
        <v>1597</v>
      </c>
      <c r="AI839" s="56" t="s">
        <v>74</v>
      </c>
      <c r="AJ839" s="56" t="s">
        <v>158</v>
      </c>
      <c r="AK839" s="56" t="s">
        <v>1598</v>
      </c>
      <c r="AL839" s="56" t="s">
        <v>1598</v>
      </c>
      <c r="AM839"/>
      <c r="AN839" s="56" t="s">
        <v>75</v>
      </c>
      <c r="AO839" s="56" t="s">
        <v>3</v>
      </c>
      <c r="AP839" s="56" t="s">
        <v>3</v>
      </c>
      <c r="AQ839" s="56" t="s">
        <v>2</v>
      </c>
      <c r="AR839" s="60">
        <v>62.991395801999992</v>
      </c>
      <c r="AS839" s="60">
        <v>0</v>
      </c>
      <c r="AT839" s="58">
        <v>1</v>
      </c>
      <c r="AU839" s="58"/>
      <c r="AV839" s="60">
        <v>12278.63</v>
      </c>
      <c r="AW839" s="60">
        <v>10894.76</v>
      </c>
      <c r="AX839" s="60">
        <v>62.99</v>
      </c>
      <c r="AY839" s="60">
        <v>13152.89</v>
      </c>
      <c r="AZ839" s="60">
        <v>5994.35</v>
      </c>
      <c r="BA839" s="60">
        <v>19119.72</v>
      </c>
      <c r="BB839" s="60">
        <v>55604.24</v>
      </c>
      <c r="BC839" s="60">
        <v>64067.91</v>
      </c>
      <c r="BD839" s="60">
        <v>12301.99</v>
      </c>
      <c r="BE839" s="60">
        <v>10915.47</v>
      </c>
      <c r="BF839" s="60">
        <v>0</v>
      </c>
      <c r="BG839" s="60">
        <v>0</v>
      </c>
      <c r="BH839" s="60">
        <v>0</v>
      </c>
      <c r="BI839" s="60">
        <v>0</v>
      </c>
      <c r="BJ839" s="60">
        <v>0</v>
      </c>
      <c r="BK839" s="60">
        <v>181156.57</v>
      </c>
      <c r="BL839" s="61">
        <v>419</v>
      </c>
      <c r="BM839" s="2" t="s">
        <v>3749</v>
      </c>
    </row>
    <row r="840" spans="1:65" s="1" customFormat="1" ht="15" x14ac:dyDescent="0.25">
      <c r="A840" s="56" t="s">
        <v>127</v>
      </c>
      <c r="B840" s="56" t="s">
        <v>104</v>
      </c>
      <c r="C840" s="56" t="s">
        <v>128</v>
      </c>
      <c r="D840"/>
      <c r="E840"/>
      <c r="F840"/>
      <c r="G840" s="56" t="s">
        <v>129</v>
      </c>
      <c r="H840" s="56" t="s">
        <v>130</v>
      </c>
      <c r="I840" s="56" t="s">
        <v>1015</v>
      </c>
      <c r="J840"/>
      <c r="K840" s="56" t="s">
        <v>70</v>
      </c>
      <c r="L840" s="56" t="s">
        <v>131</v>
      </c>
      <c r="M840"/>
      <c r="N840"/>
      <c r="O840" s="56" t="s">
        <v>1016</v>
      </c>
      <c r="P840"/>
      <c r="Q840" s="56" t="s">
        <v>1017</v>
      </c>
      <c r="R840"/>
      <c r="S840"/>
      <c r="T840" s="56" t="s">
        <v>3846</v>
      </c>
      <c r="U840" s="56" t="s">
        <v>3843</v>
      </c>
      <c r="V840" s="56" t="s">
        <v>3847</v>
      </c>
      <c r="W840" s="58">
        <v>33121</v>
      </c>
      <c r="X840" s="59" t="s">
        <v>3848</v>
      </c>
      <c r="Y840" s="56" t="s">
        <v>1570</v>
      </c>
      <c r="Z840" s="56" t="s">
        <v>2353</v>
      </c>
      <c r="AA840" s="56" t="s">
        <v>119</v>
      </c>
      <c r="AB840" s="56" t="s">
        <v>1150</v>
      </c>
      <c r="AC840" s="56" t="s">
        <v>200</v>
      </c>
      <c r="AD840"/>
      <c r="AE840" s="56" t="s">
        <v>1151</v>
      </c>
      <c r="AF840" s="56" t="s">
        <v>1152</v>
      </c>
      <c r="AG840" s="56" t="s">
        <v>123</v>
      </c>
      <c r="AH840" s="56" t="s">
        <v>1153</v>
      </c>
      <c r="AI840" s="56" t="s">
        <v>81</v>
      </c>
      <c r="AJ840" s="56" t="s">
        <v>177</v>
      </c>
      <c r="AK840" s="56" t="s">
        <v>1154</v>
      </c>
      <c r="AL840" s="56" t="s">
        <v>1154</v>
      </c>
      <c r="AM840"/>
      <c r="AN840" s="56" t="s">
        <v>75</v>
      </c>
      <c r="AO840" s="56" t="s">
        <v>2</v>
      </c>
      <c r="AP840" s="60">
        <v>29.39</v>
      </c>
      <c r="AQ840" s="60">
        <v>0</v>
      </c>
      <c r="AR840" s="58">
        <v>1</v>
      </c>
      <c r="AS840" s="58">
        <v>0</v>
      </c>
      <c r="AT840" s="60">
        <v>14363.65</v>
      </c>
      <c r="AU840" s="60">
        <v>17164.939999999999</v>
      </c>
      <c r="AV840" s="60">
        <v>21.8</v>
      </c>
      <c r="AW840" s="60">
        <v>17922.060000000001</v>
      </c>
      <c r="AX840" s="60">
        <v>7882.55</v>
      </c>
      <c r="AY840" s="60">
        <v>25587.95</v>
      </c>
      <c r="AZ840" s="60">
        <v>75015.69</v>
      </c>
      <c r="BA840" s="60">
        <v>86434.07</v>
      </c>
      <c r="BB840" s="60">
        <v>16188.15</v>
      </c>
      <c r="BC840" s="60">
        <v>14363.65</v>
      </c>
      <c r="BD840" s="60">
        <v>2801.29</v>
      </c>
      <c r="BE840" s="60">
        <v>0</v>
      </c>
      <c r="BF840" s="60">
        <v>0</v>
      </c>
      <c r="BG840" s="60">
        <v>0</v>
      </c>
      <c r="BH840" s="60">
        <v>0</v>
      </c>
      <c r="BI840" s="60">
        <v>246195.41</v>
      </c>
      <c r="BJ840" s="61">
        <v>441</v>
      </c>
      <c r="BK840" s="2" t="s">
        <v>3849</v>
      </c>
    </row>
    <row r="841" spans="1:65" s="1" customFormat="1" ht="15" x14ac:dyDescent="0.25">
      <c r="A841" s="56" t="s">
        <v>127</v>
      </c>
      <c r="B841" s="56" t="s">
        <v>104</v>
      </c>
      <c r="C841" s="56" t="s">
        <v>128</v>
      </c>
      <c r="D841"/>
      <c r="E841"/>
      <c r="F841"/>
      <c r="G841" s="56" t="s">
        <v>129</v>
      </c>
      <c r="H841" s="56" t="s">
        <v>130</v>
      </c>
      <c r="I841" s="56" t="s">
        <v>1015</v>
      </c>
      <c r="J841"/>
      <c r="K841" s="56" t="s">
        <v>70</v>
      </c>
      <c r="L841" s="56" t="s">
        <v>131</v>
      </c>
      <c r="M841"/>
      <c r="N841"/>
      <c r="O841" s="56" t="s">
        <v>1016</v>
      </c>
      <c r="P841"/>
      <c r="Q841" s="56" t="s">
        <v>1017</v>
      </c>
      <c r="R841"/>
      <c r="S841"/>
      <c r="T841" s="56" t="s">
        <v>3846</v>
      </c>
      <c r="U841" s="56" t="s">
        <v>3843</v>
      </c>
      <c r="V841" s="56" t="s">
        <v>3850</v>
      </c>
      <c r="W841" s="58">
        <v>33122</v>
      </c>
      <c r="X841" s="59" t="s">
        <v>3851</v>
      </c>
      <c r="Y841" s="56" t="s">
        <v>1570</v>
      </c>
      <c r="Z841" s="56" t="s">
        <v>2353</v>
      </c>
      <c r="AA841" s="56" t="s">
        <v>119</v>
      </c>
      <c r="AB841" s="56" t="s">
        <v>1150</v>
      </c>
      <c r="AC841" s="56" t="s">
        <v>200</v>
      </c>
      <c r="AD841"/>
      <c r="AE841" s="56" t="s">
        <v>1151</v>
      </c>
      <c r="AF841" s="56" t="s">
        <v>1152</v>
      </c>
      <c r="AG841" s="56" t="s">
        <v>123</v>
      </c>
      <c r="AH841" s="56" t="s">
        <v>1153</v>
      </c>
      <c r="AI841" s="56" t="s">
        <v>81</v>
      </c>
      <c r="AJ841" s="56" t="s">
        <v>177</v>
      </c>
      <c r="AK841" s="56" t="s">
        <v>1154</v>
      </c>
      <c r="AL841" s="56" t="s">
        <v>1154</v>
      </c>
      <c r="AM841"/>
      <c r="AN841" s="56" t="s">
        <v>75</v>
      </c>
      <c r="AO841" s="56" t="s">
        <v>2</v>
      </c>
      <c r="AP841" s="60">
        <v>132.11000000000001</v>
      </c>
      <c r="AQ841" s="60">
        <v>0</v>
      </c>
      <c r="AR841" s="58">
        <v>1</v>
      </c>
      <c r="AS841" s="58">
        <v>0</v>
      </c>
      <c r="AT841" s="60">
        <v>14363.65</v>
      </c>
      <c r="AU841" s="60">
        <v>17164.939999999999</v>
      </c>
      <c r="AV841" s="60">
        <v>97.98</v>
      </c>
      <c r="AW841" s="60">
        <v>17922.060000000001</v>
      </c>
      <c r="AX841" s="60">
        <v>7882.55</v>
      </c>
      <c r="AY841" s="60">
        <v>25587.95</v>
      </c>
      <c r="AZ841" s="60">
        <v>75015.69</v>
      </c>
      <c r="BA841" s="60">
        <v>86434.07</v>
      </c>
      <c r="BB841" s="60">
        <v>16188.15</v>
      </c>
      <c r="BC841" s="60">
        <v>14363.65</v>
      </c>
      <c r="BD841" s="60">
        <v>2801.29</v>
      </c>
      <c r="BE841" s="60">
        <v>0</v>
      </c>
      <c r="BF841" s="60">
        <v>0</v>
      </c>
      <c r="BG841" s="60">
        <v>0</v>
      </c>
      <c r="BH841" s="60">
        <v>0</v>
      </c>
      <c r="BI841" s="60">
        <v>246195.41</v>
      </c>
      <c r="BJ841" s="61">
        <v>441</v>
      </c>
      <c r="BK841" s="2" t="s">
        <v>3849</v>
      </c>
    </row>
    <row r="842" spans="1:65" s="1" customFormat="1" ht="15" x14ac:dyDescent="0.25">
      <c r="A842" s="56" t="s">
        <v>127</v>
      </c>
      <c r="B842" s="56" t="s">
        <v>104</v>
      </c>
      <c r="C842" s="56" t="s">
        <v>128</v>
      </c>
      <c r="D842"/>
      <c r="E842"/>
      <c r="F842"/>
      <c r="G842" s="56" t="s">
        <v>129</v>
      </c>
      <c r="H842" s="56" t="s">
        <v>130</v>
      </c>
      <c r="I842" s="56" t="s">
        <v>1015</v>
      </c>
      <c r="J842"/>
      <c r="K842" s="56" t="s">
        <v>70</v>
      </c>
      <c r="L842" s="56" t="s">
        <v>131</v>
      </c>
      <c r="M842"/>
      <c r="N842"/>
      <c r="O842" s="56" t="s">
        <v>1016</v>
      </c>
      <c r="P842"/>
      <c r="Q842" s="56" t="s">
        <v>1017</v>
      </c>
      <c r="R842"/>
      <c r="S842"/>
      <c r="T842" s="56" t="s">
        <v>3846</v>
      </c>
      <c r="U842" s="56" t="s">
        <v>3846</v>
      </c>
      <c r="V842" s="56" t="s">
        <v>3852</v>
      </c>
      <c r="W842" s="58">
        <v>34922</v>
      </c>
      <c r="X842" s="59" t="s">
        <v>3853</v>
      </c>
      <c r="Y842" s="56" t="s">
        <v>775</v>
      </c>
      <c r="Z842" s="56" t="s">
        <v>776</v>
      </c>
      <c r="AA842" s="56" t="s">
        <v>76</v>
      </c>
      <c r="AB842" s="56" t="s">
        <v>124</v>
      </c>
      <c r="AC842" s="56" t="s">
        <v>125</v>
      </c>
      <c r="AD842"/>
      <c r="AE842" s="56" t="s">
        <v>777</v>
      </c>
      <c r="AF842" s="56" t="s">
        <v>760</v>
      </c>
      <c r="AG842" s="56" t="s">
        <v>761</v>
      </c>
      <c r="AH842" s="56" t="s">
        <v>778</v>
      </c>
      <c r="AI842" s="56" t="s">
        <v>81</v>
      </c>
      <c r="AJ842" s="56" t="s">
        <v>79</v>
      </c>
      <c r="AK842" s="56" t="s">
        <v>170</v>
      </c>
      <c r="AL842" s="56" t="s">
        <v>170</v>
      </c>
      <c r="AM842"/>
      <c r="AN842" s="56" t="s">
        <v>75</v>
      </c>
      <c r="AO842" s="56" t="s">
        <v>2</v>
      </c>
      <c r="AP842" s="60">
        <v>17.510000000000002</v>
      </c>
      <c r="AQ842" s="60">
        <v>0</v>
      </c>
      <c r="AR842" s="58">
        <v>1</v>
      </c>
      <c r="AS842" s="58">
        <v>0</v>
      </c>
      <c r="AT842" s="60">
        <v>14363.65</v>
      </c>
      <c r="AU842" s="60">
        <v>17164.939999999999</v>
      </c>
      <c r="AV842" s="60">
        <v>12.99</v>
      </c>
      <c r="AW842" s="60">
        <v>17922.060000000001</v>
      </c>
      <c r="AX842" s="60">
        <v>7882.55</v>
      </c>
      <c r="AY842" s="60">
        <v>25587.95</v>
      </c>
      <c r="AZ842" s="60">
        <v>75015.69</v>
      </c>
      <c r="BA842" s="60">
        <v>86434.07</v>
      </c>
      <c r="BB842" s="60">
        <v>16188.15</v>
      </c>
      <c r="BC842" s="60">
        <v>14363.65</v>
      </c>
      <c r="BD842" s="60">
        <v>2801.29</v>
      </c>
      <c r="BE842" s="60">
        <v>0</v>
      </c>
      <c r="BF842" s="60">
        <v>0</v>
      </c>
      <c r="BG842" s="60">
        <v>0</v>
      </c>
      <c r="BH842" s="60">
        <v>0</v>
      </c>
      <c r="BI842" s="60">
        <v>246195.41</v>
      </c>
      <c r="BJ842" s="61">
        <v>441</v>
      </c>
      <c r="BK842" s="2" t="s">
        <v>3849</v>
      </c>
    </row>
    <row r="843" spans="1:65" s="1" customFormat="1" ht="15" x14ac:dyDescent="0.25">
      <c r="A843" s="56" t="s">
        <v>127</v>
      </c>
      <c r="B843" s="56" t="s">
        <v>104</v>
      </c>
      <c r="C843" s="56" t="s">
        <v>128</v>
      </c>
      <c r="D843"/>
      <c r="E843"/>
      <c r="F843"/>
      <c r="G843" s="56" t="s">
        <v>129</v>
      </c>
      <c r="H843" s="56" t="s">
        <v>130</v>
      </c>
      <c r="I843" s="56" t="s">
        <v>1015</v>
      </c>
      <c r="J843"/>
      <c r="K843" s="56" t="s">
        <v>70</v>
      </c>
      <c r="L843" s="56" t="s">
        <v>131</v>
      </c>
      <c r="M843"/>
      <c r="N843"/>
      <c r="O843" s="56" t="s">
        <v>1016</v>
      </c>
      <c r="P843"/>
      <c r="Q843" s="56" t="s">
        <v>1018</v>
      </c>
      <c r="R843"/>
      <c r="S843"/>
      <c r="T843" s="56" t="s">
        <v>3854</v>
      </c>
      <c r="U843" s="56" t="s">
        <v>3855</v>
      </c>
      <c r="V843" s="56" t="s">
        <v>3856</v>
      </c>
      <c r="W843" s="58">
        <v>35208</v>
      </c>
      <c r="X843" s="59" t="s">
        <v>3857</v>
      </c>
      <c r="Y843" s="56" t="s">
        <v>3858</v>
      </c>
      <c r="Z843" s="56" t="s">
        <v>3859</v>
      </c>
      <c r="AA843" s="56" t="s">
        <v>105</v>
      </c>
      <c r="AB843" s="56" t="s">
        <v>106</v>
      </c>
      <c r="AC843" s="56" t="s">
        <v>107</v>
      </c>
      <c r="AD843"/>
      <c r="AE843" s="56" t="s">
        <v>3860</v>
      </c>
      <c r="AF843" s="56" t="s">
        <v>114</v>
      </c>
      <c r="AG843" s="56" t="s">
        <v>115</v>
      </c>
      <c r="AH843" s="56" t="s">
        <v>3861</v>
      </c>
      <c r="AI843" s="56" t="s">
        <v>74</v>
      </c>
      <c r="AJ843" s="56" t="s">
        <v>108</v>
      </c>
      <c r="AK843" s="56" t="s">
        <v>3862</v>
      </c>
      <c r="AL843" s="56" t="s">
        <v>3862</v>
      </c>
      <c r="AM843"/>
      <c r="AN843" s="56" t="s">
        <v>75</v>
      </c>
      <c r="AO843" s="56" t="s">
        <v>3</v>
      </c>
      <c r="AP843" s="60">
        <v>222.5</v>
      </c>
      <c r="AQ843" s="60">
        <v>0</v>
      </c>
      <c r="AR843" s="58">
        <v>1</v>
      </c>
      <c r="AS843" s="58">
        <v>0</v>
      </c>
      <c r="AT843" s="60">
        <v>14363.65</v>
      </c>
      <c r="AU843" s="60">
        <v>17164.939999999999</v>
      </c>
      <c r="AV843" s="60">
        <v>222.5</v>
      </c>
      <c r="AW843" s="60">
        <v>17922.060000000001</v>
      </c>
      <c r="AX843" s="60">
        <v>7882.55</v>
      </c>
      <c r="AY843" s="60">
        <v>25587.95</v>
      </c>
      <c r="AZ843" s="60">
        <v>75015.69</v>
      </c>
      <c r="BA843" s="60">
        <v>86434.07</v>
      </c>
      <c r="BB843" s="60">
        <v>16188.15</v>
      </c>
      <c r="BC843" s="60">
        <v>14363.65</v>
      </c>
      <c r="BD843" s="60">
        <v>2801.29</v>
      </c>
      <c r="BE843" s="60">
        <v>0</v>
      </c>
      <c r="BF843" s="60">
        <v>0</v>
      </c>
      <c r="BG843" s="60">
        <v>0</v>
      </c>
      <c r="BH843" s="60">
        <v>0</v>
      </c>
      <c r="BI843" s="60">
        <v>246195.41</v>
      </c>
      <c r="BJ843" s="61">
        <v>441</v>
      </c>
      <c r="BK843" s="2" t="s">
        <v>3849</v>
      </c>
    </row>
    <row r="844" spans="1:65" s="1" customFormat="1" ht="15" x14ac:dyDescent="0.25">
      <c r="A844" s="56" t="s">
        <v>127</v>
      </c>
      <c r="B844" s="56" t="s">
        <v>104</v>
      </c>
      <c r="C844" s="56" t="s">
        <v>128</v>
      </c>
      <c r="D844"/>
      <c r="E844"/>
      <c r="F844"/>
      <c r="G844" s="56" t="s">
        <v>129</v>
      </c>
      <c r="H844" s="56" t="s">
        <v>130</v>
      </c>
      <c r="I844" s="56" t="s">
        <v>1015</v>
      </c>
      <c r="J844"/>
      <c r="K844" s="56" t="s">
        <v>70</v>
      </c>
      <c r="L844" s="56" t="s">
        <v>131</v>
      </c>
      <c r="M844"/>
      <c r="N844"/>
      <c r="O844" s="56" t="s">
        <v>1016</v>
      </c>
      <c r="P844"/>
      <c r="Q844" s="56" t="s">
        <v>1018</v>
      </c>
      <c r="R844"/>
      <c r="S844"/>
      <c r="T844" s="56" t="s">
        <v>3749</v>
      </c>
      <c r="U844" s="56" t="s">
        <v>3863</v>
      </c>
      <c r="V844" s="56" t="s">
        <v>162</v>
      </c>
      <c r="W844" s="58">
        <v>13606</v>
      </c>
      <c r="X844" s="59" t="s">
        <v>3864</v>
      </c>
      <c r="Y844" s="56" t="s">
        <v>163</v>
      </c>
      <c r="Z844" s="56" t="s">
        <v>164</v>
      </c>
      <c r="AA844" s="56" t="s">
        <v>119</v>
      </c>
      <c r="AB844" s="56" t="s">
        <v>165</v>
      </c>
      <c r="AC844" s="56" t="s">
        <v>166</v>
      </c>
      <c r="AD844"/>
      <c r="AE844" s="56" t="s">
        <v>167</v>
      </c>
      <c r="AF844" s="56" t="s">
        <v>114</v>
      </c>
      <c r="AG844" s="56" t="s">
        <v>115</v>
      </c>
      <c r="AH844" s="56" t="s">
        <v>168</v>
      </c>
      <c r="AI844" s="56" t="s">
        <v>74</v>
      </c>
      <c r="AJ844" s="56" t="s">
        <v>79</v>
      </c>
      <c r="AK844" s="56" t="s">
        <v>169</v>
      </c>
      <c r="AL844" s="56" t="s">
        <v>169</v>
      </c>
      <c r="AM844"/>
      <c r="AN844" s="56" t="s">
        <v>75</v>
      </c>
      <c r="AO844" s="56" t="s">
        <v>3</v>
      </c>
      <c r="AP844" s="60">
        <v>74.03</v>
      </c>
      <c r="AQ844" s="60">
        <v>0</v>
      </c>
      <c r="AR844" s="58">
        <v>1</v>
      </c>
      <c r="AS844" s="58">
        <v>0</v>
      </c>
      <c r="AT844" s="60">
        <v>14363.65</v>
      </c>
      <c r="AU844" s="60">
        <v>17164.939999999999</v>
      </c>
      <c r="AV844" s="60">
        <v>74.03</v>
      </c>
      <c r="AW844" s="60">
        <v>17922.060000000001</v>
      </c>
      <c r="AX844" s="60">
        <v>7882.55</v>
      </c>
      <c r="AY844" s="60">
        <v>25587.95</v>
      </c>
      <c r="AZ844" s="60">
        <v>75015.69</v>
      </c>
      <c r="BA844" s="60">
        <v>86434.07</v>
      </c>
      <c r="BB844" s="60">
        <v>16188.15</v>
      </c>
      <c r="BC844" s="60">
        <v>14363.65</v>
      </c>
      <c r="BD844" s="60">
        <v>2801.29</v>
      </c>
      <c r="BE844" s="60">
        <v>0</v>
      </c>
      <c r="BF844" s="60">
        <v>0</v>
      </c>
      <c r="BG844" s="60">
        <v>0</v>
      </c>
      <c r="BH844" s="60">
        <v>0</v>
      </c>
      <c r="BI844" s="60">
        <v>246195.41</v>
      </c>
      <c r="BJ844" s="61">
        <v>441</v>
      </c>
      <c r="BK844" s="2" t="s">
        <v>3849</v>
      </c>
    </row>
    <row r="845" spans="1:65" s="1" customFormat="1" ht="15" x14ac:dyDescent="0.25">
      <c r="A845" s="56" t="s">
        <v>127</v>
      </c>
      <c r="B845" s="56" t="s">
        <v>104</v>
      </c>
      <c r="C845" s="56" t="s">
        <v>128</v>
      </c>
      <c r="D845"/>
      <c r="E845"/>
      <c r="F845"/>
      <c r="G845" s="56" t="s">
        <v>129</v>
      </c>
      <c r="H845" s="56" t="s">
        <v>130</v>
      </c>
      <c r="I845" s="56" t="s">
        <v>1015</v>
      </c>
      <c r="J845"/>
      <c r="K845" s="56" t="s">
        <v>70</v>
      </c>
      <c r="L845" s="56" t="s">
        <v>131</v>
      </c>
      <c r="M845"/>
      <c r="N845"/>
      <c r="O845" s="56" t="s">
        <v>1016</v>
      </c>
      <c r="P845"/>
      <c r="Q845" s="56" t="s">
        <v>1018</v>
      </c>
      <c r="R845"/>
      <c r="S845"/>
      <c r="T845" s="56" t="s">
        <v>3749</v>
      </c>
      <c r="U845" s="56" t="s">
        <v>3865</v>
      </c>
      <c r="V845" s="56" t="s">
        <v>3866</v>
      </c>
      <c r="W845" s="58">
        <v>14383</v>
      </c>
      <c r="X845" s="59" t="s">
        <v>3867</v>
      </c>
      <c r="Y845" s="56" t="s">
        <v>149</v>
      </c>
      <c r="Z845" s="56" t="s">
        <v>150</v>
      </c>
      <c r="AA845" s="56" t="s">
        <v>1019</v>
      </c>
      <c r="AB845" s="56" t="s">
        <v>152</v>
      </c>
      <c r="AC845" s="56" t="s">
        <v>153</v>
      </c>
      <c r="AD845"/>
      <c r="AE845" s="56" t="s">
        <v>154</v>
      </c>
      <c r="AF845" s="56" t="s">
        <v>155</v>
      </c>
      <c r="AG845" s="56" t="s">
        <v>156</v>
      </c>
      <c r="AH845" s="56" t="s">
        <v>157</v>
      </c>
      <c r="AI845" s="56" t="s">
        <v>74</v>
      </c>
      <c r="AJ845" s="56" t="s">
        <v>158</v>
      </c>
      <c r="AK845" s="56" t="s">
        <v>159</v>
      </c>
      <c r="AL845" s="56" t="s">
        <v>159</v>
      </c>
      <c r="AM845"/>
      <c r="AN845" s="56" t="s">
        <v>75</v>
      </c>
      <c r="AO845" s="56" t="s">
        <v>3</v>
      </c>
      <c r="AP845" s="60">
        <v>91.07</v>
      </c>
      <c r="AQ845" s="60">
        <v>0</v>
      </c>
      <c r="AR845" s="58">
        <v>1</v>
      </c>
      <c r="AS845" s="58">
        <v>0</v>
      </c>
      <c r="AT845" s="60">
        <v>14363.65</v>
      </c>
      <c r="AU845" s="60">
        <v>17164.939999999999</v>
      </c>
      <c r="AV845" s="60">
        <v>91.07</v>
      </c>
      <c r="AW845" s="60">
        <v>17922.060000000001</v>
      </c>
      <c r="AX845" s="60">
        <v>7882.55</v>
      </c>
      <c r="AY845" s="60">
        <v>25587.95</v>
      </c>
      <c r="AZ845" s="60">
        <v>75015.69</v>
      </c>
      <c r="BA845" s="60">
        <v>86434.07</v>
      </c>
      <c r="BB845" s="60">
        <v>16188.15</v>
      </c>
      <c r="BC845" s="60">
        <v>14363.65</v>
      </c>
      <c r="BD845" s="60">
        <v>2801.29</v>
      </c>
      <c r="BE845" s="60">
        <v>0</v>
      </c>
      <c r="BF845" s="60">
        <v>0</v>
      </c>
      <c r="BG845" s="60">
        <v>0</v>
      </c>
      <c r="BH845" s="60">
        <v>0</v>
      </c>
      <c r="BI845" s="60">
        <v>246195.41</v>
      </c>
      <c r="BJ845" s="61">
        <v>441</v>
      </c>
      <c r="BK845" s="2" t="s">
        <v>3849</v>
      </c>
    </row>
    <row r="846" spans="1:65" s="1" customFormat="1" ht="15" x14ac:dyDescent="0.25">
      <c r="A846" s="56" t="s">
        <v>127</v>
      </c>
      <c r="B846" s="56" t="s">
        <v>104</v>
      </c>
      <c r="C846" s="56" t="s">
        <v>128</v>
      </c>
      <c r="D846"/>
      <c r="E846"/>
      <c r="F846"/>
      <c r="G846" s="56" t="s">
        <v>129</v>
      </c>
      <c r="H846" s="56" t="s">
        <v>130</v>
      </c>
      <c r="I846" s="56" t="s">
        <v>1015</v>
      </c>
      <c r="J846"/>
      <c r="K846" s="56" t="s">
        <v>70</v>
      </c>
      <c r="L846" s="56" t="s">
        <v>131</v>
      </c>
      <c r="M846"/>
      <c r="N846"/>
      <c r="O846" s="56" t="s">
        <v>1016</v>
      </c>
      <c r="P846"/>
      <c r="Q846" s="56" t="s">
        <v>1018</v>
      </c>
      <c r="R846"/>
      <c r="S846"/>
      <c r="T846" s="56" t="s">
        <v>3868</v>
      </c>
      <c r="U846" s="56" t="s">
        <v>3869</v>
      </c>
      <c r="V846" s="56" t="s">
        <v>3870</v>
      </c>
      <c r="W846" s="58">
        <v>10688</v>
      </c>
      <c r="X846" s="59" t="s">
        <v>3871</v>
      </c>
      <c r="Y846" s="56" t="s">
        <v>2204</v>
      </c>
      <c r="Z846" s="56" t="s">
        <v>2205</v>
      </c>
      <c r="AA846" s="56" t="s">
        <v>105</v>
      </c>
      <c r="AB846" s="56" t="s">
        <v>106</v>
      </c>
      <c r="AC846" s="56" t="s">
        <v>107</v>
      </c>
      <c r="AD846"/>
      <c r="AE846" s="56" t="s">
        <v>2206</v>
      </c>
      <c r="AF846" s="56" t="s">
        <v>114</v>
      </c>
      <c r="AG846" s="56" t="s">
        <v>115</v>
      </c>
      <c r="AH846" s="56" t="s">
        <v>2207</v>
      </c>
      <c r="AI846" s="56" t="s">
        <v>74</v>
      </c>
      <c r="AJ846" s="56" t="s">
        <v>108</v>
      </c>
      <c r="AK846" s="56" t="s">
        <v>2204</v>
      </c>
      <c r="AL846" s="56" t="s">
        <v>2204</v>
      </c>
      <c r="AM846"/>
      <c r="AN846" s="56" t="s">
        <v>75</v>
      </c>
      <c r="AO846" s="56" t="s">
        <v>3</v>
      </c>
      <c r="AP846" s="60">
        <v>617.77</v>
      </c>
      <c r="AQ846" s="60">
        <v>0</v>
      </c>
      <c r="AR846" s="58">
        <v>1</v>
      </c>
      <c r="AS846" s="58">
        <v>0</v>
      </c>
      <c r="AT846" s="60">
        <v>14363.65</v>
      </c>
      <c r="AU846" s="60">
        <v>17164.939999999999</v>
      </c>
      <c r="AV846" s="60">
        <v>617.77</v>
      </c>
      <c r="AW846" s="60">
        <v>17922.060000000001</v>
      </c>
      <c r="AX846" s="60">
        <v>7882.55</v>
      </c>
      <c r="AY846" s="60">
        <v>25587.95</v>
      </c>
      <c r="AZ846" s="60">
        <v>75015.69</v>
      </c>
      <c r="BA846" s="60">
        <v>86434.07</v>
      </c>
      <c r="BB846" s="60">
        <v>16188.15</v>
      </c>
      <c r="BC846" s="60">
        <v>14363.65</v>
      </c>
      <c r="BD846" s="60">
        <v>2801.29</v>
      </c>
      <c r="BE846" s="60">
        <v>0</v>
      </c>
      <c r="BF846" s="60">
        <v>0</v>
      </c>
      <c r="BG846" s="60">
        <v>0</v>
      </c>
      <c r="BH846" s="60">
        <v>0</v>
      </c>
      <c r="BI846" s="60">
        <v>246195.41</v>
      </c>
      <c r="BJ846" s="61">
        <v>441</v>
      </c>
      <c r="BK846" s="2" t="s">
        <v>3849</v>
      </c>
    </row>
    <row r="847" spans="1:65" s="1" customFormat="1" ht="23.25" x14ac:dyDescent="0.25">
      <c r="A847" s="56" t="s">
        <v>127</v>
      </c>
      <c r="B847" s="56" t="s">
        <v>104</v>
      </c>
      <c r="C847" s="56" t="s">
        <v>128</v>
      </c>
      <c r="D847"/>
      <c r="E847"/>
      <c r="F847"/>
      <c r="G847" s="56" t="s">
        <v>129</v>
      </c>
      <c r="H847" s="56" t="s">
        <v>130</v>
      </c>
      <c r="I847" s="56" t="s">
        <v>1015</v>
      </c>
      <c r="J847"/>
      <c r="K847" s="56" t="s">
        <v>70</v>
      </c>
      <c r="L847" s="56" t="s">
        <v>131</v>
      </c>
      <c r="M847"/>
      <c r="N847"/>
      <c r="O847" s="56" t="s">
        <v>1016</v>
      </c>
      <c r="P847"/>
      <c r="Q847" s="56" t="s">
        <v>1018</v>
      </c>
      <c r="R847"/>
      <c r="S847"/>
      <c r="T847" s="56" t="s">
        <v>3872</v>
      </c>
      <c r="U847" s="56" t="s">
        <v>3868</v>
      </c>
      <c r="V847" s="56" t="s">
        <v>112</v>
      </c>
      <c r="W847" s="58">
        <v>15954</v>
      </c>
      <c r="X847" s="59" t="s">
        <v>3873</v>
      </c>
      <c r="Y847" s="56" t="s">
        <v>140</v>
      </c>
      <c r="Z847" s="56" t="s">
        <v>141</v>
      </c>
      <c r="AA847" s="56" t="s">
        <v>142</v>
      </c>
      <c r="AB847" s="56" t="s">
        <v>143</v>
      </c>
      <c r="AC847" s="56" t="s">
        <v>144</v>
      </c>
      <c r="AD847"/>
      <c r="AE847" s="56" t="s">
        <v>1022</v>
      </c>
      <c r="AF847" s="56" t="s">
        <v>114</v>
      </c>
      <c r="AG847" s="56" t="s">
        <v>115</v>
      </c>
      <c r="AH847" s="56" t="s">
        <v>146</v>
      </c>
      <c r="AI847" s="56" t="s">
        <v>74</v>
      </c>
      <c r="AJ847" s="56" t="s">
        <v>147</v>
      </c>
      <c r="AK847" s="56" t="s">
        <v>148</v>
      </c>
      <c r="AL847" s="56" t="s">
        <v>148</v>
      </c>
      <c r="AM847"/>
      <c r="AN847" s="56" t="s">
        <v>75</v>
      </c>
      <c r="AO847" s="56" t="s">
        <v>3</v>
      </c>
      <c r="AP847" s="60">
        <v>0.61</v>
      </c>
      <c r="AQ847" s="60">
        <v>0</v>
      </c>
      <c r="AR847" s="58">
        <v>1</v>
      </c>
      <c r="AS847" s="58">
        <v>0</v>
      </c>
      <c r="AT847" s="60">
        <v>14363.65</v>
      </c>
      <c r="AU847" s="60">
        <v>17164.939999999999</v>
      </c>
      <c r="AV847" s="60">
        <v>0.61</v>
      </c>
      <c r="AW847" s="60">
        <v>17922.060000000001</v>
      </c>
      <c r="AX847" s="60">
        <v>7882.55</v>
      </c>
      <c r="AY847" s="60">
        <v>25587.95</v>
      </c>
      <c r="AZ847" s="60">
        <v>75015.69</v>
      </c>
      <c r="BA847" s="60">
        <v>86434.07</v>
      </c>
      <c r="BB847" s="60">
        <v>16188.15</v>
      </c>
      <c r="BC847" s="60">
        <v>14363.65</v>
      </c>
      <c r="BD847" s="60">
        <v>2801.29</v>
      </c>
      <c r="BE847" s="60">
        <v>0</v>
      </c>
      <c r="BF847" s="60">
        <v>0</v>
      </c>
      <c r="BG847" s="60">
        <v>0</v>
      </c>
      <c r="BH847" s="60">
        <v>0</v>
      </c>
      <c r="BI847" s="60">
        <v>246195.41</v>
      </c>
      <c r="BJ847" s="61">
        <v>441</v>
      </c>
      <c r="BK847" s="2" t="s">
        <v>3849</v>
      </c>
    </row>
    <row r="848" spans="1:65" s="1" customFormat="1" ht="23.25" x14ac:dyDescent="0.25">
      <c r="A848" s="56" t="s">
        <v>127</v>
      </c>
      <c r="B848" s="56" t="s">
        <v>104</v>
      </c>
      <c r="C848" s="56" t="s">
        <v>128</v>
      </c>
      <c r="D848"/>
      <c r="E848"/>
      <c r="F848"/>
      <c r="G848" s="56" t="s">
        <v>129</v>
      </c>
      <c r="H848" s="56" t="s">
        <v>130</v>
      </c>
      <c r="I848" s="56" t="s">
        <v>1015</v>
      </c>
      <c r="J848"/>
      <c r="K848" s="56" t="s">
        <v>70</v>
      </c>
      <c r="L848" s="56" t="s">
        <v>131</v>
      </c>
      <c r="M848"/>
      <c r="N848"/>
      <c r="O848" s="56" t="s">
        <v>1016</v>
      </c>
      <c r="P848"/>
      <c r="Q848" s="56" t="s">
        <v>1018</v>
      </c>
      <c r="R848"/>
      <c r="S848"/>
      <c r="T848" s="56" t="s">
        <v>3872</v>
      </c>
      <c r="U848" s="56" t="s">
        <v>3868</v>
      </c>
      <c r="V848" s="56" t="s">
        <v>112</v>
      </c>
      <c r="W848" s="58">
        <v>15956</v>
      </c>
      <c r="X848" s="59" t="s">
        <v>3873</v>
      </c>
      <c r="Y848" s="56" t="s">
        <v>140</v>
      </c>
      <c r="Z848" s="56" t="s">
        <v>141</v>
      </c>
      <c r="AA848" s="56" t="s">
        <v>142</v>
      </c>
      <c r="AB848" s="56" t="s">
        <v>143</v>
      </c>
      <c r="AC848" s="56" t="s">
        <v>144</v>
      </c>
      <c r="AD848"/>
      <c r="AE848" s="56" t="s">
        <v>1022</v>
      </c>
      <c r="AF848" s="56" t="s">
        <v>114</v>
      </c>
      <c r="AG848" s="56" t="s">
        <v>115</v>
      </c>
      <c r="AH848" s="56" t="s">
        <v>146</v>
      </c>
      <c r="AI848" s="56" t="s">
        <v>74</v>
      </c>
      <c r="AJ848" s="56" t="s">
        <v>147</v>
      </c>
      <c r="AK848" s="56" t="s">
        <v>148</v>
      </c>
      <c r="AL848" s="56" t="s">
        <v>148</v>
      </c>
      <c r="AM848"/>
      <c r="AN848" s="56" t="s">
        <v>75</v>
      </c>
      <c r="AO848" s="56" t="s">
        <v>3</v>
      </c>
      <c r="AP848" s="60">
        <v>3.32</v>
      </c>
      <c r="AQ848" s="60">
        <v>0</v>
      </c>
      <c r="AR848" s="58">
        <v>1</v>
      </c>
      <c r="AS848" s="58">
        <v>0</v>
      </c>
      <c r="AT848" s="60">
        <v>14363.65</v>
      </c>
      <c r="AU848" s="60">
        <v>17164.939999999999</v>
      </c>
      <c r="AV848" s="60">
        <v>3.32</v>
      </c>
      <c r="AW848" s="60">
        <v>17922.060000000001</v>
      </c>
      <c r="AX848" s="60">
        <v>7882.55</v>
      </c>
      <c r="AY848" s="60">
        <v>25587.95</v>
      </c>
      <c r="AZ848" s="60">
        <v>75015.69</v>
      </c>
      <c r="BA848" s="60">
        <v>86434.07</v>
      </c>
      <c r="BB848" s="60">
        <v>16188.15</v>
      </c>
      <c r="BC848" s="60">
        <v>14363.65</v>
      </c>
      <c r="BD848" s="60">
        <v>2801.29</v>
      </c>
      <c r="BE848" s="60">
        <v>0</v>
      </c>
      <c r="BF848" s="60">
        <v>0</v>
      </c>
      <c r="BG848" s="60">
        <v>0</v>
      </c>
      <c r="BH848" s="60">
        <v>0</v>
      </c>
      <c r="BI848" s="60">
        <v>246195.41</v>
      </c>
      <c r="BJ848" s="61">
        <v>441</v>
      </c>
      <c r="BK848" s="2" t="s">
        <v>3849</v>
      </c>
    </row>
    <row r="849" spans="1:63" s="1" customFormat="1" ht="23.25" x14ac:dyDescent="0.25">
      <c r="A849" s="56" t="s">
        <v>127</v>
      </c>
      <c r="B849" s="56" t="s">
        <v>104</v>
      </c>
      <c r="C849" s="56" t="s">
        <v>128</v>
      </c>
      <c r="D849"/>
      <c r="E849"/>
      <c r="F849"/>
      <c r="G849" s="56" t="s">
        <v>129</v>
      </c>
      <c r="H849" s="56" t="s">
        <v>130</v>
      </c>
      <c r="I849" s="56" t="s">
        <v>1015</v>
      </c>
      <c r="J849"/>
      <c r="K849" s="56" t="s">
        <v>70</v>
      </c>
      <c r="L849" s="56" t="s">
        <v>131</v>
      </c>
      <c r="M849"/>
      <c r="N849"/>
      <c r="O849" s="56" t="s">
        <v>1016</v>
      </c>
      <c r="P849"/>
      <c r="Q849" s="56" t="s">
        <v>1018</v>
      </c>
      <c r="R849"/>
      <c r="S849"/>
      <c r="T849" s="56" t="s">
        <v>3872</v>
      </c>
      <c r="U849" s="56" t="s">
        <v>3868</v>
      </c>
      <c r="V849" s="56" t="s">
        <v>112</v>
      </c>
      <c r="W849" s="58">
        <v>15957</v>
      </c>
      <c r="X849" s="59" t="s">
        <v>3873</v>
      </c>
      <c r="Y849" s="56" t="s">
        <v>140</v>
      </c>
      <c r="Z849" s="56" t="s">
        <v>141</v>
      </c>
      <c r="AA849" s="56" t="s">
        <v>142</v>
      </c>
      <c r="AB849" s="56" t="s">
        <v>143</v>
      </c>
      <c r="AC849" s="56" t="s">
        <v>144</v>
      </c>
      <c r="AD849"/>
      <c r="AE849" s="56" t="s">
        <v>1022</v>
      </c>
      <c r="AF849" s="56" t="s">
        <v>114</v>
      </c>
      <c r="AG849" s="56" t="s">
        <v>115</v>
      </c>
      <c r="AH849" s="56" t="s">
        <v>146</v>
      </c>
      <c r="AI849" s="56" t="s">
        <v>74</v>
      </c>
      <c r="AJ849" s="56" t="s">
        <v>147</v>
      </c>
      <c r="AK849" s="56" t="s">
        <v>148</v>
      </c>
      <c r="AL849" s="56" t="s">
        <v>148</v>
      </c>
      <c r="AM849"/>
      <c r="AN849" s="56" t="s">
        <v>75</v>
      </c>
      <c r="AO849" s="56" t="s">
        <v>3</v>
      </c>
      <c r="AP849" s="60">
        <v>1.1499999999999999</v>
      </c>
      <c r="AQ849" s="60">
        <v>0</v>
      </c>
      <c r="AR849" s="58">
        <v>1</v>
      </c>
      <c r="AS849" s="58">
        <v>0</v>
      </c>
      <c r="AT849" s="60">
        <v>14363.65</v>
      </c>
      <c r="AU849" s="60">
        <v>17164.939999999999</v>
      </c>
      <c r="AV849" s="60">
        <v>1.1499999999999999</v>
      </c>
      <c r="AW849" s="60">
        <v>17922.060000000001</v>
      </c>
      <c r="AX849" s="60">
        <v>7882.55</v>
      </c>
      <c r="AY849" s="60">
        <v>25587.95</v>
      </c>
      <c r="AZ849" s="60">
        <v>75015.69</v>
      </c>
      <c r="BA849" s="60">
        <v>86434.07</v>
      </c>
      <c r="BB849" s="60">
        <v>16188.15</v>
      </c>
      <c r="BC849" s="60">
        <v>14363.65</v>
      </c>
      <c r="BD849" s="60">
        <v>2801.29</v>
      </c>
      <c r="BE849" s="60">
        <v>0</v>
      </c>
      <c r="BF849" s="60">
        <v>0</v>
      </c>
      <c r="BG849" s="60">
        <v>0</v>
      </c>
      <c r="BH849" s="60">
        <v>0</v>
      </c>
      <c r="BI849" s="60">
        <v>246195.41</v>
      </c>
      <c r="BJ849" s="61">
        <v>441</v>
      </c>
      <c r="BK849" s="2" t="s">
        <v>3849</v>
      </c>
    </row>
    <row r="850" spans="1:63" s="1" customFormat="1" ht="15" x14ac:dyDescent="0.25">
      <c r="A850" s="56" t="s">
        <v>127</v>
      </c>
      <c r="B850" s="56" t="s">
        <v>104</v>
      </c>
      <c r="C850" s="56" t="s">
        <v>128</v>
      </c>
      <c r="D850"/>
      <c r="E850"/>
      <c r="F850"/>
      <c r="G850" s="56" t="s">
        <v>129</v>
      </c>
      <c r="H850" s="56" t="s">
        <v>130</v>
      </c>
      <c r="I850" s="56" t="s">
        <v>1015</v>
      </c>
      <c r="J850"/>
      <c r="K850" s="56" t="s">
        <v>70</v>
      </c>
      <c r="L850" s="56" t="s">
        <v>131</v>
      </c>
      <c r="M850"/>
      <c r="N850"/>
      <c r="O850" s="56" t="s">
        <v>1016</v>
      </c>
      <c r="P850"/>
      <c r="Q850" s="56" t="s">
        <v>1018</v>
      </c>
      <c r="R850"/>
      <c r="S850"/>
      <c r="T850" s="56" t="s">
        <v>3874</v>
      </c>
      <c r="U850" s="56" t="s">
        <v>3875</v>
      </c>
      <c r="V850" s="56" t="s">
        <v>3876</v>
      </c>
      <c r="W850" s="58">
        <v>33650</v>
      </c>
      <c r="X850" s="59" t="s">
        <v>3877</v>
      </c>
      <c r="Y850" s="56" t="s">
        <v>1835</v>
      </c>
      <c r="Z850" s="56" t="s">
        <v>1836</v>
      </c>
      <c r="AA850" s="56" t="s">
        <v>105</v>
      </c>
      <c r="AB850" s="56" t="s">
        <v>106</v>
      </c>
      <c r="AC850" s="56" t="s">
        <v>107</v>
      </c>
      <c r="AD850"/>
      <c r="AE850" s="56" t="s">
        <v>1837</v>
      </c>
      <c r="AF850" s="56" t="s">
        <v>114</v>
      </c>
      <c r="AG850" s="56" t="s">
        <v>115</v>
      </c>
      <c r="AH850" s="56" t="s">
        <v>1367</v>
      </c>
      <c r="AI850" s="56" t="s">
        <v>74</v>
      </c>
      <c r="AJ850" s="56" t="s">
        <v>108</v>
      </c>
      <c r="AK850" s="56" t="s">
        <v>109</v>
      </c>
      <c r="AL850" s="56" t="s">
        <v>110</v>
      </c>
      <c r="AM850"/>
      <c r="AN850" s="56" t="s">
        <v>75</v>
      </c>
      <c r="AO850" s="56" t="s">
        <v>3</v>
      </c>
      <c r="AP850" s="60">
        <v>193.04</v>
      </c>
      <c r="AQ850" s="60">
        <v>0</v>
      </c>
      <c r="AR850" s="58">
        <v>1</v>
      </c>
      <c r="AS850" s="58">
        <v>0</v>
      </c>
      <c r="AT850" s="60">
        <v>14363.65</v>
      </c>
      <c r="AU850" s="60">
        <v>17164.939999999999</v>
      </c>
      <c r="AV850" s="60">
        <v>193.04</v>
      </c>
      <c r="AW850" s="60">
        <v>17922.060000000001</v>
      </c>
      <c r="AX850" s="60">
        <v>7882.55</v>
      </c>
      <c r="AY850" s="60">
        <v>25587.95</v>
      </c>
      <c r="AZ850" s="60">
        <v>75015.69</v>
      </c>
      <c r="BA850" s="60">
        <v>86434.07</v>
      </c>
      <c r="BB850" s="60">
        <v>16188.15</v>
      </c>
      <c r="BC850" s="60">
        <v>14363.65</v>
      </c>
      <c r="BD850" s="60">
        <v>2801.29</v>
      </c>
      <c r="BE850" s="60">
        <v>0</v>
      </c>
      <c r="BF850" s="60">
        <v>0</v>
      </c>
      <c r="BG850" s="60">
        <v>0</v>
      </c>
      <c r="BH850" s="60">
        <v>0</v>
      </c>
      <c r="BI850" s="60">
        <v>246195.41</v>
      </c>
      <c r="BJ850" s="61">
        <v>441</v>
      </c>
      <c r="BK850" s="2" t="s">
        <v>3849</v>
      </c>
    </row>
    <row r="851" spans="1:63" s="1" customFormat="1" ht="15" x14ac:dyDescent="0.25">
      <c r="A851" s="56" t="s">
        <v>127</v>
      </c>
      <c r="B851" s="56" t="s">
        <v>104</v>
      </c>
      <c r="C851" s="56" t="s">
        <v>128</v>
      </c>
      <c r="D851"/>
      <c r="E851"/>
      <c r="F851"/>
      <c r="G851" s="56" t="s">
        <v>129</v>
      </c>
      <c r="H851" s="56" t="s">
        <v>130</v>
      </c>
      <c r="I851" s="56" t="s">
        <v>1015</v>
      </c>
      <c r="J851"/>
      <c r="K851" s="56" t="s">
        <v>70</v>
      </c>
      <c r="L851" s="56" t="s">
        <v>131</v>
      </c>
      <c r="M851"/>
      <c r="N851"/>
      <c r="O851" s="56" t="s">
        <v>1016</v>
      </c>
      <c r="P851"/>
      <c r="Q851" s="56" t="s">
        <v>1018</v>
      </c>
      <c r="R851"/>
      <c r="S851"/>
      <c r="T851" s="56" t="s">
        <v>3878</v>
      </c>
      <c r="U851" s="56" t="s">
        <v>3879</v>
      </c>
      <c r="V851" s="56" t="s">
        <v>3880</v>
      </c>
      <c r="W851" s="58">
        <v>40111</v>
      </c>
      <c r="X851" s="59" t="s">
        <v>3881</v>
      </c>
      <c r="Y851" s="56" t="s">
        <v>837</v>
      </c>
      <c r="Z851" s="56" t="s">
        <v>838</v>
      </c>
      <c r="AA851" s="56" t="s">
        <v>76</v>
      </c>
      <c r="AB851" s="56" t="s">
        <v>77</v>
      </c>
      <c r="AC851" s="56" t="s">
        <v>78</v>
      </c>
      <c r="AD851"/>
      <c r="AE851" s="56" t="s">
        <v>171</v>
      </c>
      <c r="AF851" s="56" t="s">
        <v>96</v>
      </c>
      <c r="AG851" s="56" t="s">
        <v>73</v>
      </c>
      <c r="AH851" s="56" t="s">
        <v>172</v>
      </c>
      <c r="AI851" s="56" t="s">
        <v>74</v>
      </c>
      <c r="AJ851" s="56" t="s">
        <v>79</v>
      </c>
      <c r="AK851" s="56" t="s">
        <v>170</v>
      </c>
      <c r="AL851" s="56" t="s">
        <v>170</v>
      </c>
      <c r="AM851"/>
      <c r="AN851" s="56" t="s">
        <v>75</v>
      </c>
      <c r="AO851" s="56" t="s">
        <v>3</v>
      </c>
      <c r="AP851" s="60">
        <v>44.99</v>
      </c>
      <c r="AQ851" s="60">
        <v>0</v>
      </c>
      <c r="AR851" s="58">
        <v>1</v>
      </c>
      <c r="AS851" s="58">
        <v>0</v>
      </c>
      <c r="AT851" s="60">
        <v>14363.65</v>
      </c>
      <c r="AU851" s="60">
        <v>17164.939999999999</v>
      </c>
      <c r="AV851" s="60">
        <v>44.99</v>
      </c>
      <c r="AW851" s="60">
        <v>17922.060000000001</v>
      </c>
      <c r="AX851" s="60">
        <v>7882.55</v>
      </c>
      <c r="AY851" s="60">
        <v>25587.95</v>
      </c>
      <c r="AZ851" s="60">
        <v>75015.69</v>
      </c>
      <c r="BA851" s="60">
        <v>86434.07</v>
      </c>
      <c r="BB851" s="60">
        <v>16188.15</v>
      </c>
      <c r="BC851" s="60">
        <v>14363.65</v>
      </c>
      <c r="BD851" s="60">
        <v>2801.29</v>
      </c>
      <c r="BE851" s="60">
        <v>0</v>
      </c>
      <c r="BF851" s="60">
        <v>0</v>
      </c>
      <c r="BG851" s="60">
        <v>0</v>
      </c>
      <c r="BH851" s="60">
        <v>0</v>
      </c>
      <c r="BI851" s="60">
        <v>246195.41</v>
      </c>
      <c r="BJ851" s="61">
        <v>441</v>
      </c>
      <c r="BK851" s="2" t="s">
        <v>3849</v>
      </c>
    </row>
    <row r="852" spans="1:63" s="1" customFormat="1" ht="15" x14ac:dyDescent="0.25">
      <c r="A852" s="56" t="s">
        <v>127</v>
      </c>
      <c r="B852" s="56" t="s">
        <v>104</v>
      </c>
      <c r="C852" s="56" t="s">
        <v>128</v>
      </c>
      <c r="D852"/>
      <c r="E852"/>
      <c r="F852"/>
      <c r="G852" s="56" t="s">
        <v>129</v>
      </c>
      <c r="H852" s="56" t="s">
        <v>130</v>
      </c>
      <c r="I852" s="56" t="s">
        <v>1015</v>
      </c>
      <c r="J852"/>
      <c r="K852" s="56" t="s">
        <v>70</v>
      </c>
      <c r="L852" s="56" t="s">
        <v>131</v>
      </c>
      <c r="M852"/>
      <c r="N852"/>
      <c r="O852" s="56" t="s">
        <v>1016</v>
      </c>
      <c r="P852"/>
      <c r="Q852" s="56" t="s">
        <v>1018</v>
      </c>
      <c r="R852"/>
      <c r="S852"/>
      <c r="T852" s="56" t="s">
        <v>3882</v>
      </c>
      <c r="U852" s="56" t="s">
        <v>3878</v>
      </c>
      <c r="V852" s="56" t="s">
        <v>789</v>
      </c>
      <c r="W852" s="58">
        <v>28065</v>
      </c>
      <c r="X852" s="59" t="s">
        <v>3883</v>
      </c>
      <c r="Y852" s="56" t="s">
        <v>790</v>
      </c>
      <c r="Z852" s="56" t="s">
        <v>791</v>
      </c>
      <c r="AA852" s="56" t="s">
        <v>119</v>
      </c>
      <c r="AB852" s="56" t="s">
        <v>173</v>
      </c>
      <c r="AC852" s="56" t="s">
        <v>174</v>
      </c>
      <c r="AD852"/>
      <c r="AE852" s="56" t="s">
        <v>792</v>
      </c>
      <c r="AF852" s="56" t="s">
        <v>114</v>
      </c>
      <c r="AG852" s="56" t="s">
        <v>115</v>
      </c>
      <c r="AH852" s="56" t="s">
        <v>793</v>
      </c>
      <c r="AI852" s="56" t="s">
        <v>74</v>
      </c>
      <c r="AJ852" s="56" t="s">
        <v>79</v>
      </c>
      <c r="AK852" s="56" t="s">
        <v>794</v>
      </c>
      <c r="AL852" s="56" t="s">
        <v>794</v>
      </c>
      <c r="AM852"/>
      <c r="AN852" s="56" t="s">
        <v>75</v>
      </c>
      <c r="AO852" s="56" t="s">
        <v>3</v>
      </c>
      <c r="AP852" s="60">
        <v>209.49</v>
      </c>
      <c r="AQ852" s="60">
        <v>0</v>
      </c>
      <c r="AR852" s="58">
        <v>1</v>
      </c>
      <c r="AS852" s="58">
        <v>0</v>
      </c>
      <c r="AT852" s="60">
        <v>14363.65</v>
      </c>
      <c r="AU852" s="60">
        <v>17164.939999999999</v>
      </c>
      <c r="AV852" s="60">
        <v>209.49</v>
      </c>
      <c r="AW852" s="60">
        <v>17922.060000000001</v>
      </c>
      <c r="AX852" s="60">
        <v>7882.55</v>
      </c>
      <c r="AY852" s="60">
        <v>25587.95</v>
      </c>
      <c r="AZ852" s="60">
        <v>75015.69</v>
      </c>
      <c r="BA852" s="60">
        <v>86434.07</v>
      </c>
      <c r="BB852" s="60">
        <v>16188.15</v>
      </c>
      <c r="BC852" s="60">
        <v>14363.65</v>
      </c>
      <c r="BD852" s="60">
        <v>2801.29</v>
      </c>
      <c r="BE852" s="60">
        <v>0</v>
      </c>
      <c r="BF852" s="60">
        <v>0</v>
      </c>
      <c r="BG852" s="60">
        <v>0</v>
      </c>
      <c r="BH852" s="60">
        <v>0</v>
      </c>
      <c r="BI852" s="60">
        <v>246195.41</v>
      </c>
      <c r="BJ852" s="61">
        <v>441</v>
      </c>
      <c r="BK852" s="2" t="s">
        <v>3849</v>
      </c>
    </row>
    <row r="853" spans="1:63" s="1" customFormat="1" ht="15" x14ac:dyDescent="0.25">
      <c r="A853" s="56" t="s">
        <v>127</v>
      </c>
      <c r="B853" s="56" t="s">
        <v>104</v>
      </c>
      <c r="C853" s="56" t="s">
        <v>128</v>
      </c>
      <c r="D853"/>
      <c r="E853"/>
      <c r="F853"/>
      <c r="G853" s="56" t="s">
        <v>129</v>
      </c>
      <c r="H853" s="56" t="s">
        <v>130</v>
      </c>
      <c r="I853" s="56" t="s">
        <v>1015</v>
      </c>
      <c r="J853"/>
      <c r="K853" s="56" t="s">
        <v>70</v>
      </c>
      <c r="L853" s="56" t="s">
        <v>131</v>
      </c>
      <c r="M853"/>
      <c r="N853"/>
      <c r="O853" s="56" t="s">
        <v>1016</v>
      </c>
      <c r="P853"/>
      <c r="Q853" s="56" t="s">
        <v>1018</v>
      </c>
      <c r="R853"/>
      <c r="S853"/>
      <c r="T853" s="56" t="s">
        <v>3882</v>
      </c>
      <c r="U853" s="56" t="s">
        <v>3878</v>
      </c>
      <c r="V853" s="56" t="s">
        <v>3876</v>
      </c>
      <c r="W853" s="58">
        <v>24331</v>
      </c>
      <c r="X853" s="59" t="s">
        <v>3884</v>
      </c>
      <c r="Y853" s="56" t="s">
        <v>1157</v>
      </c>
      <c r="Z853" s="56" t="s">
        <v>1158</v>
      </c>
      <c r="AA853" s="56" t="s">
        <v>94</v>
      </c>
      <c r="AB853" s="56" t="s">
        <v>1021</v>
      </c>
      <c r="AC853" s="56" t="s">
        <v>139</v>
      </c>
      <c r="AD853"/>
      <c r="AE853" s="56" t="s">
        <v>1159</v>
      </c>
      <c r="AF853" s="56" t="s">
        <v>1020</v>
      </c>
      <c r="AG853" s="56" t="s">
        <v>115</v>
      </c>
      <c r="AH853" s="56" t="s">
        <v>1160</v>
      </c>
      <c r="AI853" s="56" t="s">
        <v>74</v>
      </c>
      <c r="AJ853" s="56" t="s">
        <v>79</v>
      </c>
      <c r="AK853" s="56" t="s">
        <v>109</v>
      </c>
      <c r="AL853" s="56" t="s">
        <v>110</v>
      </c>
      <c r="AM853"/>
      <c r="AN853" s="56" t="s">
        <v>75</v>
      </c>
      <c r="AO853" s="56" t="s">
        <v>3</v>
      </c>
      <c r="AP853" s="60">
        <v>3.25</v>
      </c>
      <c r="AQ853" s="60">
        <v>0</v>
      </c>
      <c r="AR853" s="58">
        <v>1</v>
      </c>
      <c r="AS853" s="58">
        <v>0</v>
      </c>
      <c r="AT853" s="60">
        <v>14363.65</v>
      </c>
      <c r="AU853" s="60">
        <v>17164.939999999999</v>
      </c>
      <c r="AV853" s="60">
        <v>3.25</v>
      </c>
      <c r="AW853" s="60">
        <v>17922.060000000001</v>
      </c>
      <c r="AX853" s="60">
        <v>7882.55</v>
      </c>
      <c r="AY853" s="60">
        <v>25587.95</v>
      </c>
      <c r="AZ853" s="60">
        <v>75015.69</v>
      </c>
      <c r="BA853" s="60">
        <v>86434.07</v>
      </c>
      <c r="BB853" s="60">
        <v>16188.15</v>
      </c>
      <c r="BC853" s="60">
        <v>14363.65</v>
      </c>
      <c r="BD853" s="60">
        <v>2801.29</v>
      </c>
      <c r="BE853" s="60">
        <v>0</v>
      </c>
      <c r="BF853" s="60">
        <v>0</v>
      </c>
      <c r="BG853" s="60">
        <v>0</v>
      </c>
      <c r="BH853" s="60">
        <v>0</v>
      </c>
      <c r="BI853" s="60">
        <v>246195.41</v>
      </c>
      <c r="BJ853" s="61">
        <v>441</v>
      </c>
      <c r="BK853" s="2" t="s">
        <v>3849</v>
      </c>
    </row>
    <row r="854" spans="1:63" s="1" customFormat="1" ht="15" x14ac:dyDescent="0.25">
      <c r="A854" s="56" t="s">
        <v>127</v>
      </c>
      <c r="B854" s="56" t="s">
        <v>104</v>
      </c>
      <c r="C854" s="56" t="s">
        <v>128</v>
      </c>
      <c r="D854"/>
      <c r="E854"/>
      <c r="F854"/>
      <c r="G854" s="56" t="s">
        <v>129</v>
      </c>
      <c r="H854" s="56" t="s">
        <v>130</v>
      </c>
      <c r="I854" s="56" t="s">
        <v>1015</v>
      </c>
      <c r="J854"/>
      <c r="K854" s="56" t="s">
        <v>70</v>
      </c>
      <c r="L854" s="56" t="s">
        <v>131</v>
      </c>
      <c r="M854"/>
      <c r="N854"/>
      <c r="O854" s="56" t="s">
        <v>1016</v>
      </c>
      <c r="P854"/>
      <c r="Q854" s="56" t="s">
        <v>1018</v>
      </c>
      <c r="R854"/>
      <c r="S854"/>
      <c r="T854" s="56" t="s">
        <v>3885</v>
      </c>
      <c r="U854" s="56" t="s">
        <v>3882</v>
      </c>
      <c r="V854" s="56" t="s">
        <v>3886</v>
      </c>
      <c r="W854" s="58">
        <v>17209</v>
      </c>
      <c r="X854" s="59" t="s">
        <v>3887</v>
      </c>
      <c r="Y854" s="56" t="s">
        <v>149</v>
      </c>
      <c r="Z854" s="56" t="s">
        <v>150</v>
      </c>
      <c r="AA854" s="56" t="s">
        <v>1019</v>
      </c>
      <c r="AB854" s="56" t="s">
        <v>152</v>
      </c>
      <c r="AC854" s="56" t="s">
        <v>153</v>
      </c>
      <c r="AD854"/>
      <c r="AE854" s="56" t="s">
        <v>154</v>
      </c>
      <c r="AF854" s="56" t="s">
        <v>155</v>
      </c>
      <c r="AG854" s="56" t="s">
        <v>156</v>
      </c>
      <c r="AH854" s="56" t="s">
        <v>157</v>
      </c>
      <c r="AI854" s="56" t="s">
        <v>74</v>
      </c>
      <c r="AJ854" s="56" t="s">
        <v>158</v>
      </c>
      <c r="AK854" s="56" t="s">
        <v>159</v>
      </c>
      <c r="AL854" s="56" t="s">
        <v>159</v>
      </c>
      <c r="AM854"/>
      <c r="AN854" s="56" t="s">
        <v>75</v>
      </c>
      <c r="AO854" s="56" t="s">
        <v>3</v>
      </c>
      <c r="AP854" s="60">
        <v>87.4</v>
      </c>
      <c r="AQ854" s="60">
        <v>0</v>
      </c>
      <c r="AR854" s="58">
        <v>1</v>
      </c>
      <c r="AS854" s="58">
        <v>0</v>
      </c>
      <c r="AT854" s="60">
        <v>14363.65</v>
      </c>
      <c r="AU854" s="60">
        <v>17164.939999999999</v>
      </c>
      <c r="AV854" s="60">
        <v>87.4</v>
      </c>
      <c r="AW854" s="60">
        <v>17922.060000000001</v>
      </c>
      <c r="AX854" s="60">
        <v>7882.55</v>
      </c>
      <c r="AY854" s="60">
        <v>25587.95</v>
      </c>
      <c r="AZ854" s="60">
        <v>75015.69</v>
      </c>
      <c r="BA854" s="60">
        <v>86434.07</v>
      </c>
      <c r="BB854" s="60">
        <v>16188.15</v>
      </c>
      <c r="BC854" s="60">
        <v>14363.65</v>
      </c>
      <c r="BD854" s="60">
        <v>2801.29</v>
      </c>
      <c r="BE854" s="60">
        <v>0</v>
      </c>
      <c r="BF854" s="60">
        <v>0</v>
      </c>
      <c r="BG854" s="60">
        <v>0</v>
      </c>
      <c r="BH854" s="60">
        <v>0</v>
      </c>
      <c r="BI854" s="60">
        <v>246195.41</v>
      </c>
      <c r="BJ854" s="61">
        <v>441</v>
      </c>
      <c r="BK854" s="2" t="s">
        <v>3849</v>
      </c>
    </row>
    <row r="855" spans="1:63" s="1" customFormat="1" ht="15" x14ac:dyDescent="0.25">
      <c r="A855" s="56" t="s">
        <v>127</v>
      </c>
      <c r="B855" s="56" t="s">
        <v>104</v>
      </c>
      <c r="C855" s="56" t="s">
        <v>128</v>
      </c>
      <c r="D855"/>
      <c r="E855"/>
      <c r="F855"/>
      <c r="G855" s="56" t="s">
        <v>129</v>
      </c>
      <c r="H855" s="56" t="s">
        <v>130</v>
      </c>
      <c r="I855" s="56" t="s">
        <v>1015</v>
      </c>
      <c r="J855"/>
      <c r="K855" s="56" t="s">
        <v>70</v>
      </c>
      <c r="L855" s="56" t="s">
        <v>131</v>
      </c>
      <c r="M855"/>
      <c r="N855"/>
      <c r="O855" s="56" t="s">
        <v>1016</v>
      </c>
      <c r="P855"/>
      <c r="Q855" s="56" t="s">
        <v>1018</v>
      </c>
      <c r="R855"/>
      <c r="S855"/>
      <c r="T855" s="56" t="s">
        <v>3885</v>
      </c>
      <c r="U855" s="56" t="s">
        <v>3878</v>
      </c>
      <c r="V855" s="56" t="s">
        <v>112</v>
      </c>
      <c r="W855" s="58">
        <v>19281</v>
      </c>
      <c r="X855" s="59" t="s">
        <v>3888</v>
      </c>
      <c r="Y855" s="56" t="s">
        <v>1165</v>
      </c>
      <c r="Z855" s="56" t="s">
        <v>1166</v>
      </c>
      <c r="AA855" s="56" t="s">
        <v>105</v>
      </c>
      <c r="AB855" s="56" t="s">
        <v>106</v>
      </c>
      <c r="AC855" s="56" t="s">
        <v>107</v>
      </c>
      <c r="AD855"/>
      <c r="AE855" s="56" t="s">
        <v>1167</v>
      </c>
      <c r="AF855" s="56" t="s">
        <v>114</v>
      </c>
      <c r="AG855" s="56" t="s">
        <v>115</v>
      </c>
      <c r="AH855" s="56" t="s">
        <v>1168</v>
      </c>
      <c r="AI855" s="56" t="s">
        <v>74</v>
      </c>
      <c r="AJ855" s="56" t="s">
        <v>108</v>
      </c>
      <c r="AK855" s="56" t="s">
        <v>1169</v>
      </c>
      <c r="AL855" s="56" t="s">
        <v>1169</v>
      </c>
      <c r="AM855"/>
      <c r="AN855" s="56" t="s">
        <v>75</v>
      </c>
      <c r="AO855" s="56" t="s">
        <v>3</v>
      </c>
      <c r="AP855" s="60">
        <v>141.15</v>
      </c>
      <c r="AQ855" s="60">
        <v>0</v>
      </c>
      <c r="AR855" s="58">
        <v>1</v>
      </c>
      <c r="AS855" s="58">
        <v>0</v>
      </c>
      <c r="AT855" s="60">
        <v>14363.65</v>
      </c>
      <c r="AU855" s="60">
        <v>17164.939999999999</v>
      </c>
      <c r="AV855" s="60">
        <v>141.15</v>
      </c>
      <c r="AW855" s="60">
        <v>17922.060000000001</v>
      </c>
      <c r="AX855" s="60">
        <v>7882.55</v>
      </c>
      <c r="AY855" s="60">
        <v>25587.95</v>
      </c>
      <c r="AZ855" s="60">
        <v>75015.69</v>
      </c>
      <c r="BA855" s="60">
        <v>86434.07</v>
      </c>
      <c r="BB855" s="60">
        <v>16188.15</v>
      </c>
      <c r="BC855" s="60">
        <v>14363.65</v>
      </c>
      <c r="BD855" s="60">
        <v>2801.29</v>
      </c>
      <c r="BE855" s="60">
        <v>0</v>
      </c>
      <c r="BF855" s="60">
        <v>0</v>
      </c>
      <c r="BG855" s="60">
        <v>0</v>
      </c>
      <c r="BH855" s="60">
        <v>0</v>
      </c>
      <c r="BI855" s="60">
        <v>246195.41</v>
      </c>
      <c r="BJ855" s="61">
        <v>441</v>
      </c>
      <c r="BK855" s="2" t="s">
        <v>3849</v>
      </c>
    </row>
    <row r="856" spans="1:63" s="1" customFormat="1" ht="23.25" x14ac:dyDescent="0.25">
      <c r="A856" s="56" t="s">
        <v>127</v>
      </c>
      <c r="B856" s="56" t="s">
        <v>104</v>
      </c>
      <c r="C856" s="56" t="s">
        <v>128</v>
      </c>
      <c r="D856"/>
      <c r="E856"/>
      <c r="F856"/>
      <c r="G856" s="56" t="s">
        <v>129</v>
      </c>
      <c r="H856" s="56" t="s">
        <v>130</v>
      </c>
      <c r="I856" s="56" t="s">
        <v>1015</v>
      </c>
      <c r="J856"/>
      <c r="K856" s="56" t="s">
        <v>70</v>
      </c>
      <c r="L856" s="56" t="s">
        <v>131</v>
      </c>
      <c r="M856"/>
      <c r="N856"/>
      <c r="O856" s="56" t="s">
        <v>1016</v>
      </c>
      <c r="P856"/>
      <c r="Q856" s="56" t="s">
        <v>1018</v>
      </c>
      <c r="R856"/>
      <c r="S856"/>
      <c r="T856" s="56" t="s">
        <v>3885</v>
      </c>
      <c r="U856" s="56" t="s">
        <v>3878</v>
      </c>
      <c r="V856" s="56" t="s">
        <v>112</v>
      </c>
      <c r="W856" s="58">
        <v>19350</v>
      </c>
      <c r="X856" s="59" t="s">
        <v>3889</v>
      </c>
      <c r="Y856" s="56" t="s">
        <v>140</v>
      </c>
      <c r="Z856" s="56" t="s">
        <v>141</v>
      </c>
      <c r="AA856" s="56" t="s">
        <v>142</v>
      </c>
      <c r="AB856" s="56" t="s">
        <v>143</v>
      </c>
      <c r="AC856" s="56" t="s">
        <v>144</v>
      </c>
      <c r="AD856"/>
      <c r="AE856" s="56" t="s">
        <v>1022</v>
      </c>
      <c r="AF856" s="56" t="s">
        <v>114</v>
      </c>
      <c r="AG856" s="56" t="s">
        <v>115</v>
      </c>
      <c r="AH856" s="56" t="s">
        <v>146</v>
      </c>
      <c r="AI856" s="56" t="s">
        <v>74</v>
      </c>
      <c r="AJ856" s="56" t="s">
        <v>147</v>
      </c>
      <c r="AK856" s="56" t="s">
        <v>148</v>
      </c>
      <c r="AL856" s="56" t="s">
        <v>148</v>
      </c>
      <c r="AM856"/>
      <c r="AN856" s="56" t="s">
        <v>75</v>
      </c>
      <c r="AO856" s="56" t="s">
        <v>3</v>
      </c>
      <c r="AP856" s="60">
        <v>4.67</v>
      </c>
      <c r="AQ856" s="60">
        <v>0</v>
      </c>
      <c r="AR856" s="58">
        <v>1</v>
      </c>
      <c r="AS856" s="58">
        <v>0</v>
      </c>
      <c r="AT856" s="60">
        <v>14363.65</v>
      </c>
      <c r="AU856" s="60">
        <v>17164.939999999999</v>
      </c>
      <c r="AV856" s="60">
        <v>4.67</v>
      </c>
      <c r="AW856" s="60">
        <v>17922.060000000001</v>
      </c>
      <c r="AX856" s="60">
        <v>7882.55</v>
      </c>
      <c r="AY856" s="60">
        <v>25587.95</v>
      </c>
      <c r="AZ856" s="60">
        <v>75015.69</v>
      </c>
      <c r="BA856" s="60">
        <v>86434.07</v>
      </c>
      <c r="BB856" s="60">
        <v>16188.15</v>
      </c>
      <c r="BC856" s="60">
        <v>14363.65</v>
      </c>
      <c r="BD856" s="60">
        <v>2801.29</v>
      </c>
      <c r="BE856" s="60">
        <v>0</v>
      </c>
      <c r="BF856" s="60">
        <v>0</v>
      </c>
      <c r="BG856" s="60">
        <v>0</v>
      </c>
      <c r="BH856" s="60">
        <v>0</v>
      </c>
      <c r="BI856" s="60">
        <v>246195.41</v>
      </c>
      <c r="BJ856" s="61">
        <v>441</v>
      </c>
      <c r="BK856" s="2" t="s">
        <v>3849</v>
      </c>
    </row>
    <row r="857" spans="1:63" s="1" customFormat="1" ht="15" x14ac:dyDescent="0.25">
      <c r="A857" s="56" t="s">
        <v>127</v>
      </c>
      <c r="B857" s="56" t="s">
        <v>104</v>
      </c>
      <c r="C857" s="56" t="s">
        <v>128</v>
      </c>
      <c r="D857"/>
      <c r="E857"/>
      <c r="F857"/>
      <c r="G857" s="56" t="s">
        <v>129</v>
      </c>
      <c r="H857" s="56" t="s">
        <v>130</v>
      </c>
      <c r="I857" s="56" t="s">
        <v>1015</v>
      </c>
      <c r="J857"/>
      <c r="K857" s="56" t="s">
        <v>70</v>
      </c>
      <c r="L857" s="56" t="s">
        <v>131</v>
      </c>
      <c r="M857"/>
      <c r="N857"/>
      <c r="O857" s="56" t="s">
        <v>1016</v>
      </c>
      <c r="P857"/>
      <c r="Q857" s="56" t="s">
        <v>1018</v>
      </c>
      <c r="R857"/>
      <c r="S857"/>
      <c r="T857" s="56" t="s">
        <v>3890</v>
      </c>
      <c r="U857" s="56" t="s">
        <v>3890</v>
      </c>
      <c r="V857" s="56" t="s">
        <v>3891</v>
      </c>
      <c r="W857" s="58">
        <v>33225</v>
      </c>
      <c r="X857" s="59" t="s">
        <v>3892</v>
      </c>
      <c r="Y857" s="56" t="s">
        <v>3893</v>
      </c>
      <c r="Z857" s="56" t="s">
        <v>3894</v>
      </c>
      <c r="AA857" s="56" t="s">
        <v>980</v>
      </c>
      <c r="AB857" s="56" t="s">
        <v>981</v>
      </c>
      <c r="AC857" s="56" t="s">
        <v>101</v>
      </c>
      <c r="AD857"/>
      <c r="AE857" s="56" t="s">
        <v>3895</v>
      </c>
      <c r="AF857" s="56" t="s">
        <v>114</v>
      </c>
      <c r="AG857" s="56" t="s">
        <v>115</v>
      </c>
      <c r="AH857" s="56" t="s">
        <v>3896</v>
      </c>
      <c r="AI857" s="56" t="s">
        <v>74</v>
      </c>
      <c r="AJ857" s="56" t="s">
        <v>79</v>
      </c>
      <c r="AK857" s="56" t="s">
        <v>3893</v>
      </c>
      <c r="AL857" s="56" t="s">
        <v>3893</v>
      </c>
      <c r="AM857"/>
      <c r="AN857" s="56" t="s">
        <v>75</v>
      </c>
      <c r="AO857" s="56" t="s">
        <v>3</v>
      </c>
      <c r="AP857" s="60">
        <v>100</v>
      </c>
      <c r="AQ857" s="60">
        <v>0</v>
      </c>
      <c r="AR857" s="58">
        <v>1</v>
      </c>
      <c r="AS857" s="58">
        <v>0</v>
      </c>
      <c r="AT857" s="60">
        <v>14363.65</v>
      </c>
      <c r="AU857" s="60">
        <v>17164.939999999999</v>
      </c>
      <c r="AV857" s="60">
        <v>100</v>
      </c>
      <c r="AW857" s="60">
        <v>17922.060000000001</v>
      </c>
      <c r="AX857" s="60">
        <v>7882.55</v>
      </c>
      <c r="AY857" s="60">
        <v>25587.95</v>
      </c>
      <c r="AZ857" s="60">
        <v>75015.69</v>
      </c>
      <c r="BA857" s="60">
        <v>86434.07</v>
      </c>
      <c r="BB857" s="60">
        <v>16188.15</v>
      </c>
      <c r="BC857" s="60">
        <v>14363.65</v>
      </c>
      <c r="BD857" s="60">
        <v>2801.29</v>
      </c>
      <c r="BE857" s="60">
        <v>0</v>
      </c>
      <c r="BF857" s="60">
        <v>0</v>
      </c>
      <c r="BG857" s="60">
        <v>0</v>
      </c>
      <c r="BH857" s="60">
        <v>0</v>
      </c>
      <c r="BI857" s="60">
        <v>246195.41</v>
      </c>
      <c r="BJ857" s="61">
        <v>441</v>
      </c>
      <c r="BK857" s="2" t="s">
        <v>3849</v>
      </c>
    </row>
    <row r="858" spans="1:63" s="1" customFormat="1" ht="15" x14ac:dyDescent="0.25">
      <c r="A858" s="56" t="s">
        <v>127</v>
      </c>
      <c r="B858" s="56" t="s">
        <v>104</v>
      </c>
      <c r="C858" s="56" t="s">
        <v>128</v>
      </c>
      <c r="D858"/>
      <c r="E858"/>
      <c r="F858"/>
      <c r="G858" s="56" t="s">
        <v>129</v>
      </c>
      <c r="H858" s="56" t="s">
        <v>130</v>
      </c>
      <c r="I858" s="56" t="s">
        <v>1015</v>
      </c>
      <c r="J858"/>
      <c r="K858" s="56" t="s">
        <v>70</v>
      </c>
      <c r="L858" s="56" t="s">
        <v>131</v>
      </c>
      <c r="M858"/>
      <c r="N858"/>
      <c r="O858" s="56" t="s">
        <v>1016</v>
      </c>
      <c r="P858"/>
      <c r="Q858" s="56" t="s">
        <v>1018</v>
      </c>
      <c r="R858"/>
      <c r="S858"/>
      <c r="T858" s="56" t="s">
        <v>3897</v>
      </c>
      <c r="U858" s="56" t="s">
        <v>3890</v>
      </c>
      <c r="V858" s="56" t="s">
        <v>3898</v>
      </c>
      <c r="W858" s="58">
        <v>33978</v>
      </c>
      <c r="X858" s="59" t="s">
        <v>3899</v>
      </c>
      <c r="Y858" s="56" t="s">
        <v>1835</v>
      </c>
      <c r="Z858" s="56" t="s">
        <v>1836</v>
      </c>
      <c r="AA858" s="56" t="s">
        <v>105</v>
      </c>
      <c r="AB858" s="56" t="s">
        <v>106</v>
      </c>
      <c r="AC858" s="56" t="s">
        <v>107</v>
      </c>
      <c r="AD858"/>
      <c r="AE858" s="56" t="s">
        <v>1837</v>
      </c>
      <c r="AF858" s="56" t="s">
        <v>114</v>
      </c>
      <c r="AG858" s="56" t="s">
        <v>115</v>
      </c>
      <c r="AH858" s="56" t="s">
        <v>1367</v>
      </c>
      <c r="AI858" s="56" t="s">
        <v>74</v>
      </c>
      <c r="AJ858" s="56" t="s">
        <v>108</v>
      </c>
      <c r="AK858" s="56" t="s">
        <v>109</v>
      </c>
      <c r="AL858" s="56" t="s">
        <v>110</v>
      </c>
      <c r="AM858"/>
      <c r="AN858" s="56" t="s">
        <v>75</v>
      </c>
      <c r="AO858" s="56" t="s">
        <v>3</v>
      </c>
      <c r="AP858" s="60">
        <v>154.66</v>
      </c>
      <c r="AQ858" s="60">
        <v>0</v>
      </c>
      <c r="AR858" s="58">
        <v>1</v>
      </c>
      <c r="AS858" s="58">
        <v>0</v>
      </c>
      <c r="AT858" s="60">
        <v>14363.65</v>
      </c>
      <c r="AU858" s="60">
        <v>17164.939999999999</v>
      </c>
      <c r="AV858" s="60">
        <v>154.66</v>
      </c>
      <c r="AW858" s="60">
        <v>17922.060000000001</v>
      </c>
      <c r="AX858" s="60">
        <v>7882.55</v>
      </c>
      <c r="AY858" s="60">
        <v>25587.95</v>
      </c>
      <c r="AZ858" s="60">
        <v>75015.69</v>
      </c>
      <c r="BA858" s="60">
        <v>86434.07</v>
      </c>
      <c r="BB858" s="60">
        <v>16188.15</v>
      </c>
      <c r="BC858" s="60">
        <v>14363.65</v>
      </c>
      <c r="BD858" s="60">
        <v>2801.29</v>
      </c>
      <c r="BE858" s="60">
        <v>0</v>
      </c>
      <c r="BF858" s="60">
        <v>0</v>
      </c>
      <c r="BG858" s="60">
        <v>0</v>
      </c>
      <c r="BH858" s="60">
        <v>0</v>
      </c>
      <c r="BI858" s="60">
        <v>246195.41</v>
      </c>
      <c r="BJ858" s="61">
        <v>441</v>
      </c>
      <c r="BK858" s="2" t="s">
        <v>3849</v>
      </c>
    </row>
    <row r="859" spans="1:63" s="1" customFormat="1" ht="15" x14ac:dyDescent="0.25">
      <c r="A859" s="56" t="s">
        <v>127</v>
      </c>
      <c r="B859" s="56" t="s">
        <v>104</v>
      </c>
      <c r="C859" s="56" t="s">
        <v>128</v>
      </c>
      <c r="D859"/>
      <c r="E859"/>
      <c r="F859"/>
      <c r="G859" s="56" t="s">
        <v>129</v>
      </c>
      <c r="H859" s="56" t="s">
        <v>130</v>
      </c>
      <c r="I859" s="56" t="s">
        <v>1015</v>
      </c>
      <c r="J859"/>
      <c r="K859" s="56" t="s">
        <v>70</v>
      </c>
      <c r="L859" s="56" t="s">
        <v>131</v>
      </c>
      <c r="M859"/>
      <c r="N859"/>
      <c r="O859" s="56" t="s">
        <v>1016</v>
      </c>
      <c r="P859"/>
      <c r="Q859" s="56" t="s">
        <v>1018</v>
      </c>
      <c r="R859"/>
      <c r="S859"/>
      <c r="T859" s="56" t="s">
        <v>3900</v>
      </c>
      <c r="U859" s="56" t="s">
        <v>3901</v>
      </c>
      <c r="V859" s="56" t="s">
        <v>3898</v>
      </c>
      <c r="W859" s="58">
        <v>39698</v>
      </c>
      <c r="X859" s="59" t="s">
        <v>3902</v>
      </c>
      <c r="Y859" s="56" t="s">
        <v>1054</v>
      </c>
      <c r="Z859" s="56" t="s">
        <v>1055</v>
      </c>
      <c r="AA859" s="56" t="s">
        <v>105</v>
      </c>
      <c r="AB859" s="56" t="s">
        <v>106</v>
      </c>
      <c r="AC859" s="56" t="s">
        <v>107</v>
      </c>
      <c r="AD859"/>
      <c r="AE859" s="56" t="s">
        <v>1056</v>
      </c>
      <c r="AF859" s="56" t="s">
        <v>114</v>
      </c>
      <c r="AG859" s="56" t="s">
        <v>115</v>
      </c>
      <c r="AH859" s="56" t="s">
        <v>1057</v>
      </c>
      <c r="AI859" s="56" t="s">
        <v>74</v>
      </c>
      <c r="AJ859" s="56" t="s">
        <v>108</v>
      </c>
      <c r="AK859" s="56" t="s">
        <v>109</v>
      </c>
      <c r="AL859" s="56" t="s">
        <v>110</v>
      </c>
      <c r="AM859"/>
      <c r="AN859" s="56" t="s">
        <v>75</v>
      </c>
      <c r="AO859" s="56" t="s">
        <v>3</v>
      </c>
      <c r="AP859" s="60">
        <v>25.79</v>
      </c>
      <c r="AQ859" s="60">
        <v>0</v>
      </c>
      <c r="AR859" s="58">
        <v>1</v>
      </c>
      <c r="AS859" s="58">
        <v>0</v>
      </c>
      <c r="AT859" s="60">
        <v>14363.65</v>
      </c>
      <c r="AU859" s="60">
        <v>17164.939999999999</v>
      </c>
      <c r="AV859" s="60">
        <v>25.79</v>
      </c>
      <c r="AW859" s="60">
        <v>17922.060000000001</v>
      </c>
      <c r="AX859" s="60">
        <v>7882.55</v>
      </c>
      <c r="AY859" s="60">
        <v>25587.95</v>
      </c>
      <c r="AZ859" s="60">
        <v>75015.69</v>
      </c>
      <c r="BA859" s="60">
        <v>86434.07</v>
      </c>
      <c r="BB859" s="60">
        <v>16188.15</v>
      </c>
      <c r="BC859" s="60">
        <v>14363.65</v>
      </c>
      <c r="BD859" s="60">
        <v>2801.29</v>
      </c>
      <c r="BE859" s="60">
        <v>0</v>
      </c>
      <c r="BF859" s="60">
        <v>0</v>
      </c>
      <c r="BG859" s="60">
        <v>0</v>
      </c>
      <c r="BH859" s="60">
        <v>0</v>
      </c>
      <c r="BI859" s="60">
        <v>246195.41</v>
      </c>
      <c r="BJ859" s="61">
        <v>441</v>
      </c>
      <c r="BK859" s="2" t="s">
        <v>3849</v>
      </c>
    </row>
    <row r="860" spans="1:63" s="1" customFormat="1" ht="15" x14ac:dyDescent="0.25">
      <c r="A860" s="56" t="s">
        <v>127</v>
      </c>
      <c r="B860" s="56" t="s">
        <v>104</v>
      </c>
      <c r="C860" s="56" t="s">
        <v>128</v>
      </c>
      <c r="D860"/>
      <c r="E860"/>
      <c r="F860"/>
      <c r="G860" s="56" t="s">
        <v>129</v>
      </c>
      <c r="H860" s="56" t="s">
        <v>130</v>
      </c>
      <c r="I860" s="56" t="s">
        <v>1015</v>
      </c>
      <c r="J860"/>
      <c r="K860" s="56" t="s">
        <v>70</v>
      </c>
      <c r="L860" s="56" t="s">
        <v>131</v>
      </c>
      <c r="M860"/>
      <c r="N860"/>
      <c r="O860" s="56" t="s">
        <v>1016</v>
      </c>
      <c r="P860"/>
      <c r="Q860" s="56" t="s">
        <v>1018</v>
      </c>
      <c r="R860"/>
      <c r="S860"/>
      <c r="T860" s="56" t="s">
        <v>3900</v>
      </c>
      <c r="U860" s="56" t="s">
        <v>3900</v>
      </c>
      <c r="V860" s="56" t="s">
        <v>3903</v>
      </c>
      <c r="W860" s="58">
        <v>37585</v>
      </c>
      <c r="X860" s="59" t="s">
        <v>3904</v>
      </c>
      <c r="Y860" s="56" t="s">
        <v>3905</v>
      </c>
      <c r="Z860" s="56" t="s">
        <v>3906</v>
      </c>
      <c r="AA860" s="56" t="s">
        <v>832</v>
      </c>
      <c r="AB860" s="56" t="s">
        <v>865</v>
      </c>
      <c r="AC860" s="56" t="s">
        <v>866</v>
      </c>
      <c r="AD860"/>
      <c r="AE860" s="56" t="s">
        <v>3907</v>
      </c>
      <c r="AF860" s="56" t="s">
        <v>3908</v>
      </c>
      <c r="AG860" s="56" t="s">
        <v>115</v>
      </c>
      <c r="AH860" s="56" t="s">
        <v>3909</v>
      </c>
      <c r="AI860" s="56" t="s">
        <v>74</v>
      </c>
      <c r="AJ860" s="56" t="s">
        <v>177</v>
      </c>
      <c r="AK860" s="56" t="s">
        <v>109</v>
      </c>
      <c r="AL860" s="56" t="s">
        <v>110</v>
      </c>
      <c r="AM860"/>
      <c r="AN860" s="56" t="s">
        <v>75</v>
      </c>
      <c r="AO860" s="56" t="s">
        <v>3</v>
      </c>
      <c r="AP860" s="60">
        <v>569.13</v>
      </c>
      <c r="AQ860" s="60">
        <v>0</v>
      </c>
      <c r="AR860" s="58">
        <v>1</v>
      </c>
      <c r="AS860" s="58">
        <v>0</v>
      </c>
      <c r="AT860" s="60">
        <v>14363.65</v>
      </c>
      <c r="AU860" s="60">
        <v>17164.939999999999</v>
      </c>
      <c r="AV860" s="60">
        <v>569.13</v>
      </c>
      <c r="AW860" s="60">
        <v>17922.060000000001</v>
      </c>
      <c r="AX860" s="60">
        <v>7882.55</v>
      </c>
      <c r="AY860" s="60">
        <v>25587.95</v>
      </c>
      <c r="AZ860" s="60">
        <v>75015.69</v>
      </c>
      <c r="BA860" s="60">
        <v>86434.07</v>
      </c>
      <c r="BB860" s="60">
        <v>16188.15</v>
      </c>
      <c r="BC860" s="60">
        <v>14363.65</v>
      </c>
      <c r="BD860" s="60">
        <v>2801.29</v>
      </c>
      <c r="BE860" s="60">
        <v>0</v>
      </c>
      <c r="BF860" s="60">
        <v>0</v>
      </c>
      <c r="BG860" s="60">
        <v>0</v>
      </c>
      <c r="BH860" s="60">
        <v>0</v>
      </c>
      <c r="BI860" s="60">
        <v>246195.41</v>
      </c>
      <c r="BJ860" s="61">
        <v>441</v>
      </c>
      <c r="BK860" s="2" t="s">
        <v>3849</v>
      </c>
    </row>
    <row r="861" spans="1:63" s="1" customFormat="1" ht="15" x14ac:dyDescent="0.25">
      <c r="A861" s="56" t="s">
        <v>127</v>
      </c>
      <c r="B861" s="56" t="s">
        <v>104</v>
      </c>
      <c r="C861" s="56" t="s">
        <v>128</v>
      </c>
      <c r="D861"/>
      <c r="E861"/>
      <c r="F861"/>
      <c r="G861" s="56" t="s">
        <v>129</v>
      </c>
      <c r="H861" s="56" t="s">
        <v>130</v>
      </c>
      <c r="I861" s="56" t="s">
        <v>1015</v>
      </c>
      <c r="J861"/>
      <c r="K861" s="56" t="s">
        <v>70</v>
      </c>
      <c r="L861" s="56" t="s">
        <v>131</v>
      </c>
      <c r="M861"/>
      <c r="N861"/>
      <c r="O861" s="56" t="s">
        <v>1016</v>
      </c>
      <c r="P861"/>
      <c r="Q861" s="56" t="s">
        <v>1017</v>
      </c>
      <c r="R861"/>
      <c r="S861"/>
      <c r="T861" s="56" t="s">
        <v>3910</v>
      </c>
      <c r="U861" s="56" t="s">
        <v>3910</v>
      </c>
      <c r="V861" s="56" t="s">
        <v>3911</v>
      </c>
      <c r="W861" s="58">
        <v>28037</v>
      </c>
      <c r="X861" s="59" t="s">
        <v>3912</v>
      </c>
      <c r="Y861" s="56" t="s">
        <v>3913</v>
      </c>
      <c r="Z861" s="56" t="s">
        <v>3914</v>
      </c>
      <c r="AA861" s="56" t="s">
        <v>1019</v>
      </c>
      <c r="AB861" s="56" t="s">
        <v>152</v>
      </c>
      <c r="AC861" s="56" t="s">
        <v>153</v>
      </c>
      <c r="AD861"/>
      <c r="AE861" s="56" t="s">
        <v>3915</v>
      </c>
      <c r="AF861" s="56" t="s">
        <v>3916</v>
      </c>
      <c r="AG861" s="56" t="s">
        <v>126</v>
      </c>
      <c r="AH861" s="56" t="s">
        <v>3917</v>
      </c>
      <c r="AI861" s="56" t="s">
        <v>81</v>
      </c>
      <c r="AJ861" s="56" t="s">
        <v>158</v>
      </c>
      <c r="AK861" s="56" t="s">
        <v>3918</v>
      </c>
      <c r="AL861" s="56" t="s">
        <v>3918</v>
      </c>
      <c r="AM861"/>
      <c r="AN861" s="56" t="s">
        <v>75</v>
      </c>
      <c r="AO861" s="56" t="s">
        <v>2</v>
      </c>
      <c r="AP861" s="60">
        <v>78.260000000000005</v>
      </c>
      <c r="AQ861" s="60">
        <v>0</v>
      </c>
      <c r="AR861" s="58">
        <v>1</v>
      </c>
      <c r="AS861" s="58">
        <v>0</v>
      </c>
      <c r="AT861" s="60">
        <v>14363.65</v>
      </c>
      <c r="AU861" s="60">
        <v>17164.939999999999</v>
      </c>
      <c r="AV861" s="60">
        <v>57.23</v>
      </c>
      <c r="AW861" s="60">
        <v>17922.060000000001</v>
      </c>
      <c r="AX861" s="60">
        <v>7882.55</v>
      </c>
      <c r="AY861" s="60">
        <v>25587.95</v>
      </c>
      <c r="AZ861" s="60">
        <v>75015.69</v>
      </c>
      <c r="BA861" s="60">
        <v>86434.07</v>
      </c>
      <c r="BB861" s="60">
        <v>16188.15</v>
      </c>
      <c r="BC861" s="60">
        <v>14363.65</v>
      </c>
      <c r="BD861" s="60">
        <v>2801.29</v>
      </c>
      <c r="BE861" s="60">
        <v>0</v>
      </c>
      <c r="BF861" s="60">
        <v>0</v>
      </c>
      <c r="BG861" s="60">
        <v>0</v>
      </c>
      <c r="BH861" s="60">
        <v>0</v>
      </c>
      <c r="BI861" s="60">
        <v>246195.41</v>
      </c>
      <c r="BJ861" s="61">
        <v>441</v>
      </c>
      <c r="BK861" s="2" t="s">
        <v>3849</v>
      </c>
    </row>
    <row r="862" spans="1:63" s="1" customFormat="1" ht="15" x14ac:dyDescent="0.25">
      <c r="A862" s="56" t="s">
        <v>127</v>
      </c>
      <c r="B862" s="56" t="s">
        <v>104</v>
      </c>
      <c r="C862" s="56" t="s">
        <v>128</v>
      </c>
      <c r="D862"/>
      <c r="E862"/>
      <c r="F862"/>
      <c r="G862" s="56" t="s">
        <v>129</v>
      </c>
      <c r="H862" s="56" t="s">
        <v>130</v>
      </c>
      <c r="I862" s="56" t="s">
        <v>1015</v>
      </c>
      <c r="J862"/>
      <c r="K862" s="56" t="s">
        <v>70</v>
      </c>
      <c r="L862" s="56" t="s">
        <v>131</v>
      </c>
      <c r="M862"/>
      <c r="N862"/>
      <c r="O862" s="56" t="s">
        <v>1016</v>
      </c>
      <c r="P862"/>
      <c r="Q862" s="56" t="s">
        <v>1017</v>
      </c>
      <c r="R862"/>
      <c r="S862"/>
      <c r="T862" s="56" t="s">
        <v>3919</v>
      </c>
      <c r="U862" s="56" t="s">
        <v>3920</v>
      </c>
      <c r="V862" s="56" t="s">
        <v>3019</v>
      </c>
      <c r="W862" s="58">
        <v>16229</v>
      </c>
      <c r="X862" s="59" t="s">
        <v>3921</v>
      </c>
      <c r="Y862" s="56" t="s">
        <v>3922</v>
      </c>
      <c r="Z862" s="56" t="s">
        <v>3923</v>
      </c>
      <c r="AA862" s="56" t="s">
        <v>1019</v>
      </c>
      <c r="AB862" s="56" t="s">
        <v>152</v>
      </c>
      <c r="AC862" s="56" t="s">
        <v>153</v>
      </c>
      <c r="AD862"/>
      <c r="AE862" s="56" t="s">
        <v>3924</v>
      </c>
      <c r="AF862" s="56" t="s">
        <v>3925</v>
      </c>
      <c r="AG862" s="56" t="s">
        <v>135</v>
      </c>
      <c r="AH862" s="56" t="s">
        <v>3926</v>
      </c>
      <c r="AI862" s="56" t="s">
        <v>81</v>
      </c>
      <c r="AJ862" s="56" t="s">
        <v>158</v>
      </c>
      <c r="AK862" s="56" t="s">
        <v>109</v>
      </c>
      <c r="AL862" s="56" t="s">
        <v>110</v>
      </c>
      <c r="AM862"/>
      <c r="AN862" s="56" t="s">
        <v>75</v>
      </c>
      <c r="AO862" s="56" t="s">
        <v>2</v>
      </c>
      <c r="AP862" s="60">
        <v>71.63</v>
      </c>
      <c r="AQ862" s="60">
        <v>0</v>
      </c>
      <c r="AR862" s="58">
        <v>1</v>
      </c>
      <c r="AS862" s="58">
        <v>0</v>
      </c>
      <c r="AT862" s="60">
        <v>17164.939999999999</v>
      </c>
      <c r="AU862" s="60">
        <v>15018.59</v>
      </c>
      <c r="AV862" s="60">
        <v>52.38</v>
      </c>
      <c r="AW862" s="60">
        <v>17922.060000000001</v>
      </c>
      <c r="AX862" s="60">
        <v>7882.55</v>
      </c>
      <c r="AY862" s="60">
        <v>25587.95</v>
      </c>
      <c r="AZ862" s="60">
        <v>75015.69</v>
      </c>
      <c r="BA862" s="60">
        <v>86434.07</v>
      </c>
      <c r="BB862" s="60">
        <v>16188.15</v>
      </c>
      <c r="BC862" s="60">
        <v>14363.65</v>
      </c>
      <c r="BD862" s="60">
        <v>2801.29</v>
      </c>
      <c r="BE862" s="60">
        <v>15018.59</v>
      </c>
      <c r="BF862" s="60">
        <v>0</v>
      </c>
      <c r="BG862" s="60">
        <v>0</v>
      </c>
      <c r="BH862" s="60">
        <v>0</v>
      </c>
      <c r="BI862" s="60">
        <v>261214</v>
      </c>
      <c r="BJ862" s="61">
        <v>499</v>
      </c>
      <c r="BK862" s="2" t="s">
        <v>1023</v>
      </c>
    </row>
    <row r="863" spans="1:63" s="1" customFormat="1" ht="15" x14ac:dyDescent="0.25">
      <c r="A863" s="56" t="s">
        <v>127</v>
      </c>
      <c r="B863" s="56" t="s">
        <v>104</v>
      </c>
      <c r="C863" s="56" t="s">
        <v>128</v>
      </c>
      <c r="D863"/>
      <c r="E863"/>
      <c r="F863"/>
      <c r="G863" s="56" t="s">
        <v>129</v>
      </c>
      <c r="H863" s="56" t="s">
        <v>130</v>
      </c>
      <c r="I863" s="56" t="s">
        <v>1015</v>
      </c>
      <c r="J863"/>
      <c r="K863" s="56" t="s">
        <v>70</v>
      </c>
      <c r="L863" s="56" t="s">
        <v>131</v>
      </c>
      <c r="M863"/>
      <c r="N863"/>
      <c r="O863" s="56" t="s">
        <v>1016</v>
      </c>
      <c r="P863"/>
      <c r="Q863" s="56" t="s">
        <v>1017</v>
      </c>
      <c r="R863"/>
      <c r="S863"/>
      <c r="T863" s="56" t="s">
        <v>3919</v>
      </c>
      <c r="U863" s="56" t="s">
        <v>3920</v>
      </c>
      <c r="V863" s="56" t="s">
        <v>3927</v>
      </c>
      <c r="W863" s="58">
        <v>18593</v>
      </c>
      <c r="X863" s="59" t="s">
        <v>3928</v>
      </c>
      <c r="Y863" s="56" t="s">
        <v>3929</v>
      </c>
      <c r="Z863" s="56" t="s">
        <v>3930</v>
      </c>
      <c r="AA863" s="56" t="s">
        <v>180</v>
      </c>
      <c r="AB863" s="56" t="s">
        <v>181</v>
      </c>
      <c r="AC863" s="56" t="s">
        <v>182</v>
      </c>
      <c r="AD863"/>
      <c r="AE863" s="56" t="s">
        <v>3931</v>
      </c>
      <c r="AF863" s="56" t="s">
        <v>3932</v>
      </c>
      <c r="AG863" s="56" t="s">
        <v>135</v>
      </c>
      <c r="AH863" s="56" t="s">
        <v>3933</v>
      </c>
      <c r="AI863" s="56" t="s">
        <v>81</v>
      </c>
      <c r="AJ863" s="56" t="s">
        <v>183</v>
      </c>
      <c r="AK863" s="56" t="s">
        <v>3934</v>
      </c>
      <c r="AL863" s="56" t="s">
        <v>3929</v>
      </c>
      <c r="AM863"/>
      <c r="AN863" s="56" t="s">
        <v>75</v>
      </c>
      <c r="AO863" s="56" t="s">
        <v>2</v>
      </c>
      <c r="AP863" s="60">
        <v>621.13</v>
      </c>
      <c r="AQ863" s="60">
        <v>0</v>
      </c>
      <c r="AR863" s="58">
        <v>1</v>
      </c>
      <c r="AS863" s="58">
        <v>0</v>
      </c>
      <c r="AT863" s="60">
        <v>17164.939999999999</v>
      </c>
      <c r="AU863" s="60">
        <v>15018.59</v>
      </c>
      <c r="AV863" s="60">
        <v>454.2</v>
      </c>
      <c r="AW863" s="60">
        <v>17922.060000000001</v>
      </c>
      <c r="AX863" s="60">
        <v>7882.55</v>
      </c>
      <c r="AY863" s="60">
        <v>25587.95</v>
      </c>
      <c r="AZ863" s="60">
        <v>75015.69</v>
      </c>
      <c r="BA863" s="60">
        <v>86434.07</v>
      </c>
      <c r="BB863" s="60">
        <v>16188.15</v>
      </c>
      <c r="BC863" s="60">
        <v>14363.65</v>
      </c>
      <c r="BD863" s="60">
        <v>2801.29</v>
      </c>
      <c r="BE863" s="60">
        <v>15018.59</v>
      </c>
      <c r="BF863" s="60">
        <v>0</v>
      </c>
      <c r="BG863" s="60">
        <v>0</v>
      </c>
      <c r="BH863" s="60">
        <v>0</v>
      </c>
      <c r="BI863" s="60">
        <v>261214</v>
      </c>
      <c r="BJ863" s="61">
        <v>499</v>
      </c>
      <c r="BK863" s="2" t="s">
        <v>1023</v>
      </c>
    </row>
    <row r="864" spans="1:63" s="1" customFormat="1" ht="15" x14ac:dyDescent="0.25">
      <c r="A864" s="56" t="s">
        <v>127</v>
      </c>
      <c r="B864" s="56" t="s">
        <v>104</v>
      </c>
      <c r="C864" s="56" t="s">
        <v>128</v>
      </c>
      <c r="D864"/>
      <c r="E864"/>
      <c r="F864"/>
      <c r="G864" s="56" t="s">
        <v>129</v>
      </c>
      <c r="H864" s="56" t="s">
        <v>130</v>
      </c>
      <c r="I864" s="56" t="s">
        <v>1015</v>
      </c>
      <c r="J864"/>
      <c r="K864" s="56" t="s">
        <v>70</v>
      </c>
      <c r="L864" s="56" t="s">
        <v>131</v>
      </c>
      <c r="M864"/>
      <c r="N864"/>
      <c r="O864" s="56" t="s">
        <v>1016</v>
      </c>
      <c r="P864"/>
      <c r="Q864" s="56" t="s">
        <v>1018</v>
      </c>
      <c r="R864"/>
      <c r="S864"/>
      <c r="T864" s="56" t="s">
        <v>3919</v>
      </c>
      <c r="U864" s="56" t="s">
        <v>3920</v>
      </c>
      <c r="V864" s="56" t="s">
        <v>3935</v>
      </c>
      <c r="W864" s="58">
        <v>16993</v>
      </c>
      <c r="X864" s="59" t="s">
        <v>3936</v>
      </c>
      <c r="Y864" s="56" t="s">
        <v>765</v>
      </c>
      <c r="Z864" s="56" t="s">
        <v>802</v>
      </c>
      <c r="AA864" s="56" t="s">
        <v>98</v>
      </c>
      <c r="AB864" s="56" t="s">
        <v>99</v>
      </c>
      <c r="AC864" s="56" t="s">
        <v>100</v>
      </c>
      <c r="AD864"/>
      <c r="AE864" s="56" t="s">
        <v>803</v>
      </c>
      <c r="AF864" s="56" t="s">
        <v>762</v>
      </c>
      <c r="AG864" s="56" t="s">
        <v>763</v>
      </c>
      <c r="AH864" s="56" t="s">
        <v>764</v>
      </c>
      <c r="AI864" s="56" t="s">
        <v>74</v>
      </c>
      <c r="AJ864" s="56" t="s">
        <v>98</v>
      </c>
      <c r="AK864" s="56" t="s">
        <v>765</v>
      </c>
      <c r="AL864" s="56" t="s">
        <v>765</v>
      </c>
      <c r="AM864"/>
      <c r="AN864" s="56" t="s">
        <v>75</v>
      </c>
      <c r="AO864" s="56" t="s">
        <v>3</v>
      </c>
      <c r="AP864" s="60">
        <v>38.1</v>
      </c>
      <c r="AQ864" s="60">
        <v>0</v>
      </c>
      <c r="AR864" s="58">
        <v>1</v>
      </c>
      <c r="AS864" s="58">
        <v>0</v>
      </c>
      <c r="AT864" s="60">
        <v>17164.939999999999</v>
      </c>
      <c r="AU864" s="60">
        <v>15018.59</v>
      </c>
      <c r="AV864" s="60">
        <v>38.1</v>
      </c>
      <c r="AW864" s="60">
        <v>17922.060000000001</v>
      </c>
      <c r="AX864" s="60">
        <v>7882.55</v>
      </c>
      <c r="AY864" s="60">
        <v>25587.95</v>
      </c>
      <c r="AZ864" s="60">
        <v>75015.69</v>
      </c>
      <c r="BA864" s="60">
        <v>86434.07</v>
      </c>
      <c r="BB864" s="60">
        <v>16188.15</v>
      </c>
      <c r="BC864" s="60">
        <v>14363.65</v>
      </c>
      <c r="BD864" s="60">
        <v>2801.29</v>
      </c>
      <c r="BE864" s="60">
        <v>15018.59</v>
      </c>
      <c r="BF864" s="60">
        <v>0</v>
      </c>
      <c r="BG864" s="60">
        <v>0</v>
      </c>
      <c r="BH864" s="60">
        <v>0</v>
      </c>
      <c r="BI864" s="60">
        <v>261214</v>
      </c>
      <c r="BJ864" s="61">
        <v>499</v>
      </c>
      <c r="BK864" s="2" t="s">
        <v>1023</v>
      </c>
    </row>
    <row r="865" spans="1:63" s="1" customFormat="1" ht="15" x14ac:dyDescent="0.25">
      <c r="A865" s="56" t="s">
        <v>127</v>
      </c>
      <c r="B865" s="56" t="s">
        <v>104</v>
      </c>
      <c r="C865" s="56" t="s">
        <v>128</v>
      </c>
      <c r="D865"/>
      <c r="E865"/>
      <c r="F865"/>
      <c r="G865" s="56" t="s">
        <v>129</v>
      </c>
      <c r="H865" s="56" t="s">
        <v>130</v>
      </c>
      <c r="I865" s="56" t="s">
        <v>1015</v>
      </c>
      <c r="J865"/>
      <c r="K865" s="56" t="s">
        <v>70</v>
      </c>
      <c r="L865" s="56" t="s">
        <v>131</v>
      </c>
      <c r="M865"/>
      <c r="N865"/>
      <c r="O865" s="56" t="s">
        <v>1016</v>
      </c>
      <c r="P865"/>
      <c r="Q865" s="56" t="s">
        <v>1018</v>
      </c>
      <c r="R865"/>
      <c r="S865"/>
      <c r="T865" s="56" t="s">
        <v>3919</v>
      </c>
      <c r="U865" s="56" t="s">
        <v>3920</v>
      </c>
      <c r="V865" s="56" t="s">
        <v>3937</v>
      </c>
      <c r="W865" s="58">
        <v>16994</v>
      </c>
      <c r="X865" s="59" t="s">
        <v>3938</v>
      </c>
      <c r="Y865" s="56" t="s">
        <v>765</v>
      </c>
      <c r="Z865" s="56" t="s">
        <v>802</v>
      </c>
      <c r="AA865" s="56" t="s">
        <v>98</v>
      </c>
      <c r="AB865" s="56" t="s">
        <v>99</v>
      </c>
      <c r="AC865" s="56" t="s">
        <v>100</v>
      </c>
      <c r="AD865"/>
      <c r="AE865" s="56" t="s">
        <v>803</v>
      </c>
      <c r="AF865" s="56" t="s">
        <v>762</v>
      </c>
      <c r="AG865" s="56" t="s">
        <v>763</v>
      </c>
      <c r="AH865" s="56" t="s">
        <v>764</v>
      </c>
      <c r="AI865" s="56" t="s">
        <v>74</v>
      </c>
      <c r="AJ865" s="56" t="s">
        <v>98</v>
      </c>
      <c r="AK865" s="56" t="s">
        <v>765</v>
      </c>
      <c r="AL865" s="56" t="s">
        <v>765</v>
      </c>
      <c r="AM865"/>
      <c r="AN865" s="56" t="s">
        <v>75</v>
      </c>
      <c r="AO865" s="56" t="s">
        <v>3</v>
      </c>
      <c r="AP865" s="60">
        <v>130.43</v>
      </c>
      <c r="AQ865" s="60">
        <v>0</v>
      </c>
      <c r="AR865" s="58">
        <v>1</v>
      </c>
      <c r="AS865" s="58">
        <v>0</v>
      </c>
      <c r="AT865" s="60">
        <v>17164.939999999999</v>
      </c>
      <c r="AU865" s="60">
        <v>15018.59</v>
      </c>
      <c r="AV865" s="60">
        <v>130.43</v>
      </c>
      <c r="AW865" s="60">
        <v>17922.060000000001</v>
      </c>
      <c r="AX865" s="60">
        <v>7882.55</v>
      </c>
      <c r="AY865" s="60">
        <v>25587.95</v>
      </c>
      <c r="AZ865" s="60">
        <v>75015.69</v>
      </c>
      <c r="BA865" s="60">
        <v>86434.07</v>
      </c>
      <c r="BB865" s="60">
        <v>16188.15</v>
      </c>
      <c r="BC865" s="60">
        <v>14363.65</v>
      </c>
      <c r="BD865" s="60">
        <v>2801.29</v>
      </c>
      <c r="BE865" s="60">
        <v>15018.59</v>
      </c>
      <c r="BF865" s="60">
        <v>0</v>
      </c>
      <c r="BG865" s="60">
        <v>0</v>
      </c>
      <c r="BH865" s="60">
        <v>0</v>
      </c>
      <c r="BI865" s="60">
        <v>261214</v>
      </c>
      <c r="BJ865" s="61">
        <v>499</v>
      </c>
      <c r="BK865" s="2" t="s">
        <v>1023</v>
      </c>
    </row>
    <row r="866" spans="1:63" s="1" customFormat="1" ht="15" x14ac:dyDescent="0.25">
      <c r="A866" s="56" t="s">
        <v>127</v>
      </c>
      <c r="B866" s="56" t="s">
        <v>104</v>
      </c>
      <c r="C866" s="56" t="s">
        <v>128</v>
      </c>
      <c r="D866"/>
      <c r="E866"/>
      <c r="F866"/>
      <c r="G866" s="56" t="s">
        <v>129</v>
      </c>
      <c r="H866" s="56" t="s">
        <v>130</v>
      </c>
      <c r="I866" s="56" t="s">
        <v>1015</v>
      </c>
      <c r="J866"/>
      <c r="K866" s="56" t="s">
        <v>70</v>
      </c>
      <c r="L866" s="56" t="s">
        <v>131</v>
      </c>
      <c r="M866"/>
      <c r="N866"/>
      <c r="O866" s="56" t="s">
        <v>1016</v>
      </c>
      <c r="P866"/>
      <c r="Q866" s="56" t="s">
        <v>1017</v>
      </c>
      <c r="R866"/>
      <c r="S866"/>
      <c r="T866" s="56" t="s">
        <v>3919</v>
      </c>
      <c r="U866" s="56" t="s">
        <v>3920</v>
      </c>
      <c r="V866" s="56" t="s">
        <v>3939</v>
      </c>
      <c r="W866" s="58">
        <v>17827</v>
      </c>
      <c r="X866" s="59" t="s">
        <v>3940</v>
      </c>
      <c r="Y866" s="56" t="s">
        <v>3941</v>
      </c>
      <c r="Z866" s="56" t="s">
        <v>3942</v>
      </c>
      <c r="AA866" s="56" t="s">
        <v>105</v>
      </c>
      <c r="AB866" s="56" t="s">
        <v>106</v>
      </c>
      <c r="AC866" s="56" t="s">
        <v>107</v>
      </c>
      <c r="AD866"/>
      <c r="AE866" s="56" t="s">
        <v>3943</v>
      </c>
      <c r="AF866" s="56" t="s">
        <v>3925</v>
      </c>
      <c r="AG866" s="56" t="s">
        <v>135</v>
      </c>
      <c r="AH866" s="56" t="s">
        <v>3926</v>
      </c>
      <c r="AI866" s="56" t="s">
        <v>81</v>
      </c>
      <c r="AJ866" s="56" t="s">
        <v>108</v>
      </c>
      <c r="AK866" s="56" t="s">
        <v>3944</v>
      </c>
      <c r="AL866" s="56" t="s">
        <v>3944</v>
      </c>
      <c r="AM866"/>
      <c r="AN866" s="56" t="s">
        <v>75</v>
      </c>
      <c r="AO866" s="56" t="s">
        <v>2</v>
      </c>
      <c r="AP866" s="60">
        <v>91.2</v>
      </c>
      <c r="AQ866" s="60">
        <v>0</v>
      </c>
      <c r="AR866" s="58">
        <v>1</v>
      </c>
      <c r="AS866" s="58">
        <v>0</v>
      </c>
      <c r="AT866" s="60">
        <v>17164.939999999999</v>
      </c>
      <c r="AU866" s="60">
        <v>15018.59</v>
      </c>
      <c r="AV866" s="60">
        <v>66.69</v>
      </c>
      <c r="AW866" s="60">
        <v>17922.060000000001</v>
      </c>
      <c r="AX866" s="60">
        <v>7882.55</v>
      </c>
      <c r="AY866" s="60">
        <v>25587.95</v>
      </c>
      <c r="AZ866" s="60">
        <v>75015.69</v>
      </c>
      <c r="BA866" s="60">
        <v>86434.07</v>
      </c>
      <c r="BB866" s="60">
        <v>16188.15</v>
      </c>
      <c r="BC866" s="60">
        <v>14363.65</v>
      </c>
      <c r="BD866" s="60">
        <v>2801.29</v>
      </c>
      <c r="BE866" s="60">
        <v>15018.59</v>
      </c>
      <c r="BF866" s="60">
        <v>0</v>
      </c>
      <c r="BG866" s="60">
        <v>0</v>
      </c>
      <c r="BH866" s="60">
        <v>0</v>
      </c>
      <c r="BI866" s="60">
        <v>261214</v>
      </c>
      <c r="BJ866" s="61">
        <v>499</v>
      </c>
      <c r="BK866" s="2" t="s">
        <v>1023</v>
      </c>
    </row>
    <row r="867" spans="1:63" s="1" customFormat="1" ht="15" x14ac:dyDescent="0.25">
      <c r="A867" s="56" t="s">
        <v>127</v>
      </c>
      <c r="B867" s="56" t="s">
        <v>104</v>
      </c>
      <c r="C867" s="56" t="s">
        <v>128</v>
      </c>
      <c r="D867"/>
      <c r="E867"/>
      <c r="F867"/>
      <c r="G867" s="56" t="s">
        <v>129</v>
      </c>
      <c r="H867" s="56" t="s">
        <v>130</v>
      </c>
      <c r="I867" s="56" t="s">
        <v>1015</v>
      </c>
      <c r="J867"/>
      <c r="K867" s="56" t="s">
        <v>70</v>
      </c>
      <c r="L867" s="56" t="s">
        <v>131</v>
      </c>
      <c r="M867"/>
      <c r="N867"/>
      <c r="O867" s="56" t="s">
        <v>1016</v>
      </c>
      <c r="P867"/>
      <c r="Q867" s="56" t="s">
        <v>1017</v>
      </c>
      <c r="R867"/>
      <c r="S867"/>
      <c r="T867" s="56" t="s">
        <v>3849</v>
      </c>
      <c r="U867" s="56" t="s">
        <v>3919</v>
      </c>
      <c r="V867" s="56" t="s">
        <v>3945</v>
      </c>
      <c r="W867" s="58">
        <v>29820</v>
      </c>
      <c r="X867" s="59" t="s">
        <v>3946</v>
      </c>
      <c r="Y867" s="56" t="s">
        <v>3947</v>
      </c>
      <c r="Z867" s="56" t="s">
        <v>3948</v>
      </c>
      <c r="AA867" s="56" t="s">
        <v>76</v>
      </c>
      <c r="AB867" s="56" t="s">
        <v>77</v>
      </c>
      <c r="AC867" s="56" t="s">
        <v>78</v>
      </c>
      <c r="AD867"/>
      <c r="AE867" s="56" t="s">
        <v>3949</v>
      </c>
      <c r="AF867" s="56" t="s">
        <v>3950</v>
      </c>
      <c r="AG867" s="56" t="s">
        <v>123</v>
      </c>
      <c r="AH867" s="56" t="s">
        <v>3951</v>
      </c>
      <c r="AI867" s="56" t="s">
        <v>81</v>
      </c>
      <c r="AJ867" s="56" t="s">
        <v>79</v>
      </c>
      <c r="AK867" s="56" t="s">
        <v>3952</v>
      </c>
      <c r="AL867" s="56" t="s">
        <v>3952</v>
      </c>
      <c r="AM867"/>
      <c r="AN867" s="56" t="s">
        <v>75</v>
      </c>
      <c r="AO867" s="56" t="s">
        <v>2</v>
      </c>
      <c r="AP867" s="60">
        <v>41.01</v>
      </c>
      <c r="AQ867" s="60">
        <v>0</v>
      </c>
      <c r="AR867" s="58">
        <v>1</v>
      </c>
      <c r="AS867" s="58">
        <v>0</v>
      </c>
      <c r="AT867" s="60">
        <v>17164.939999999999</v>
      </c>
      <c r="AU867" s="60">
        <v>15018.59</v>
      </c>
      <c r="AV867" s="60">
        <v>29.99</v>
      </c>
      <c r="AW867" s="60">
        <v>17922.060000000001</v>
      </c>
      <c r="AX867" s="60">
        <v>7882.55</v>
      </c>
      <c r="AY867" s="60">
        <v>25587.95</v>
      </c>
      <c r="AZ867" s="60">
        <v>75015.69</v>
      </c>
      <c r="BA867" s="60">
        <v>86434.07</v>
      </c>
      <c r="BB867" s="60">
        <v>16188.15</v>
      </c>
      <c r="BC867" s="60">
        <v>14363.65</v>
      </c>
      <c r="BD867" s="60">
        <v>2801.29</v>
      </c>
      <c r="BE867" s="60">
        <v>15018.59</v>
      </c>
      <c r="BF867" s="60">
        <v>0</v>
      </c>
      <c r="BG867" s="60">
        <v>0</v>
      </c>
      <c r="BH867" s="60">
        <v>0</v>
      </c>
      <c r="BI867" s="60">
        <v>261214</v>
      </c>
      <c r="BJ867" s="61">
        <v>499</v>
      </c>
      <c r="BK867" s="2" t="s">
        <v>1023</v>
      </c>
    </row>
    <row r="868" spans="1:63" s="1" customFormat="1" ht="15" x14ac:dyDescent="0.25">
      <c r="A868" s="56" t="s">
        <v>127</v>
      </c>
      <c r="B868" s="56" t="s">
        <v>104</v>
      </c>
      <c r="C868" s="56" t="s">
        <v>128</v>
      </c>
      <c r="D868"/>
      <c r="E868"/>
      <c r="F868"/>
      <c r="G868" s="56" t="s">
        <v>129</v>
      </c>
      <c r="H868" s="56" t="s">
        <v>130</v>
      </c>
      <c r="I868" s="56" t="s">
        <v>1015</v>
      </c>
      <c r="J868"/>
      <c r="K868" s="56" t="s">
        <v>70</v>
      </c>
      <c r="L868" s="56" t="s">
        <v>131</v>
      </c>
      <c r="M868"/>
      <c r="N868"/>
      <c r="O868" s="56" t="s">
        <v>1016</v>
      </c>
      <c r="P868"/>
      <c r="Q868" s="56" t="s">
        <v>1017</v>
      </c>
      <c r="R868"/>
      <c r="S868"/>
      <c r="T868" s="56" t="s">
        <v>3849</v>
      </c>
      <c r="U868" s="56" t="s">
        <v>3919</v>
      </c>
      <c r="V868" s="56" t="s">
        <v>3953</v>
      </c>
      <c r="W868" s="58">
        <v>29821</v>
      </c>
      <c r="X868" s="59" t="s">
        <v>3954</v>
      </c>
      <c r="Y868" s="56" t="s">
        <v>3947</v>
      </c>
      <c r="Z868" s="56" t="s">
        <v>3948</v>
      </c>
      <c r="AA868" s="56" t="s">
        <v>76</v>
      </c>
      <c r="AB868" s="56" t="s">
        <v>77</v>
      </c>
      <c r="AC868" s="56" t="s">
        <v>78</v>
      </c>
      <c r="AD868"/>
      <c r="AE868" s="56" t="s">
        <v>3949</v>
      </c>
      <c r="AF868" s="56" t="s">
        <v>3950</v>
      </c>
      <c r="AG868" s="56" t="s">
        <v>123</v>
      </c>
      <c r="AH868" s="56" t="s">
        <v>3951</v>
      </c>
      <c r="AI868" s="56" t="s">
        <v>81</v>
      </c>
      <c r="AJ868" s="56" t="s">
        <v>79</v>
      </c>
      <c r="AK868" s="56" t="s">
        <v>3952</v>
      </c>
      <c r="AL868" s="56" t="s">
        <v>3952</v>
      </c>
      <c r="AM868"/>
      <c r="AN868" s="56" t="s">
        <v>75</v>
      </c>
      <c r="AO868" s="56" t="s">
        <v>2</v>
      </c>
      <c r="AP868" s="60">
        <v>41.03</v>
      </c>
      <c r="AQ868" s="60">
        <v>0</v>
      </c>
      <c r="AR868" s="58">
        <v>1</v>
      </c>
      <c r="AS868" s="58">
        <v>0</v>
      </c>
      <c r="AT868" s="60">
        <v>17164.939999999999</v>
      </c>
      <c r="AU868" s="60">
        <v>15018.59</v>
      </c>
      <c r="AV868" s="60">
        <v>30</v>
      </c>
      <c r="AW868" s="60">
        <v>17922.060000000001</v>
      </c>
      <c r="AX868" s="60">
        <v>7882.55</v>
      </c>
      <c r="AY868" s="60">
        <v>25587.95</v>
      </c>
      <c r="AZ868" s="60">
        <v>75015.69</v>
      </c>
      <c r="BA868" s="60">
        <v>86434.07</v>
      </c>
      <c r="BB868" s="60">
        <v>16188.15</v>
      </c>
      <c r="BC868" s="60">
        <v>14363.65</v>
      </c>
      <c r="BD868" s="60">
        <v>2801.29</v>
      </c>
      <c r="BE868" s="60">
        <v>15018.59</v>
      </c>
      <c r="BF868" s="60">
        <v>0</v>
      </c>
      <c r="BG868" s="60">
        <v>0</v>
      </c>
      <c r="BH868" s="60">
        <v>0</v>
      </c>
      <c r="BI868" s="60">
        <v>261214</v>
      </c>
      <c r="BJ868" s="61">
        <v>499</v>
      </c>
      <c r="BK868" s="2" t="s">
        <v>1023</v>
      </c>
    </row>
    <row r="869" spans="1:63" s="1" customFormat="1" ht="15" x14ac:dyDescent="0.25">
      <c r="A869" s="56" t="s">
        <v>127</v>
      </c>
      <c r="B869" s="56" t="s">
        <v>104</v>
      </c>
      <c r="C869" s="56" t="s">
        <v>128</v>
      </c>
      <c r="D869"/>
      <c r="E869"/>
      <c r="F869"/>
      <c r="G869" s="56" t="s">
        <v>129</v>
      </c>
      <c r="H869" s="56" t="s">
        <v>130</v>
      </c>
      <c r="I869" s="56" t="s">
        <v>1015</v>
      </c>
      <c r="J869"/>
      <c r="K869" s="56" t="s">
        <v>70</v>
      </c>
      <c r="L869" s="56" t="s">
        <v>131</v>
      </c>
      <c r="M869"/>
      <c r="N869"/>
      <c r="O869" s="56" t="s">
        <v>1016</v>
      </c>
      <c r="P869"/>
      <c r="Q869" s="56" t="s">
        <v>1017</v>
      </c>
      <c r="R869"/>
      <c r="S869"/>
      <c r="T869" s="56" t="s">
        <v>3849</v>
      </c>
      <c r="U869" s="56" t="s">
        <v>3919</v>
      </c>
      <c r="V869" s="56" t="s">
        <v>3955</v>
      </c>
      <c r="W869" s="58">
        <v>29892</v>
      </c>
      <c r="X869" s="59" t="s">
        <v>3956</v>
      </c>
      <c r="Y869" s="56" t="s">
        <v>775</v>
      </c>
      <c r="Z869" s="56" t="s">
        <v>776</v>
      </c>
      <c r="AA869" s="56" t="s">
        <v>76</v>
      </c>
      <c r="AB869" s="56" t="s">
        <v>124</v>
      </c>
      <c r="AC869" s="56" t="s">
        <v>125</v>
      </c>
      <c r="AD869"/>
      <c r="AE869" s="56" t="s">
        <v>777</v>
      </c>
      <c r="AF869" s="56" t="s">
        <v>760</v>
      </c>
      <c r="AG869" s="56" t="s">
        <v>761</v>
      </c>
      <c r="AH869" s="56" t="s">
        <v>778</v>
      </c>
      <c r="AI869" s="56" t="s">
        <v>81</v>
      </c>
      <c r="AJ869" s="56" t="s">
        <v>79</v>
      </c>
      <c r="AK869" s="56" t="s">
        <v>170</v>
      </c>
      <c r="AL869" s="56" t="s">
        <v>170</v>
      </c>
      <c r="AM869"/>
      <c r="AN869" s="56" t="s">
        <v>75</v>
      </c>
      <c r="AO869" s="56" t="s">
        <v>2</v>
      </c>
      <c r="AP869" s="60">
        <v>17.760000000000002</v>
      </c>
      <c r="AQ869" s="60">
        <v>0</v>
      </c>
      <c r="AR869" s="58">
        <v>1</v>
      </c>
      <c r="AS869" s="58">
        <v>0</v>
      </c>
      <c r="AT869" s="60">
        <v>17164.939999999999</v>
      </c>
      <c r="AU869" s="60">
        <v>15018.59</v>
      </c>
      <c r="AV869" s="60">
        <v>12.99</v>
      </c>
      <c r="AW869" s="60">
        <v>17922.060000000001</v>
      </c>
      <c r="AX869" s="60">
        <v>7882.55</v>
      </c>
      <c r="AY869" s="60">
        <v>25587.95</v>
      </c>
      <c r="AZ869" s="60">
        <v>75015.69</v>
      </c>
      <c r="BA869" s="60">
        <v>86434.07</v>
      </c>
      <c r="BB869" s="60">
        <v>16188.15</v>
      </c>
      <c r="BC869" s="60">
        <v>14363.65</v>
      </c>
      <c r="BD869" s="60">
        <v>2801.29</v>
      </c>
      <c r="BE869" s="60">
        <v>15018.59</v>
      </c>
      <c r="BF869" s="60">
        <v>0</v>
      </c>
      <c r="BG869" s="60">
        <v>0</v>
      </c>
      <c r="BH869" s="60">
        <v>0</v>
      </c>
      <c r="BI869" s="60">
        <v>261214</v>
      </c>
      <c r="BJ869" s="61">
        <v>499</v>
      </c>
      <c r="BK869" s="2" t="s">
        <v>1023</v>
      </c>
    </row>
    <row r="870" spans="1:63" s="1" customFormat="1" ht="23.25" x14ac:dyDescent="0.25">
      <c r="A870" s="56" t="s">
        <v>127</v>
      </c>
      <c r="B870" s="56" t="s">
        <v>104</v>
      </c>
      <c r="C870" s="56" t="s">
        <v>128</v>
      </c>
      <c r="D870"/>
      <c r="E870"/>
      <c r="F870"/>
      <c r="G870" s="56" t="s">
        <v>129</v>
      </c>
      <c r="H870" s="56" t="s">
        <v>130</v>
      </c>
      <c r="I870" s="56" t="s">
        <v>1015</v>
      </c>
      <c r="J870"/>
      <c r="K870" s="56" t="s">
        <v>70</v>
      </c>
      <c r="L870" s="56" t="s">
        <v>131</v>
      </c>
      <c r="M870"/>
      <c r="N870"/>
      <c r="O870" s="56" t="s">
        <v>1016</v>
      </c>
      <c r="P870"/>
      <c r="Q870" s="56" t="s">
        <v>1018</v>
      </c>
      <c r="R870"/>
      <c r="S870"/>
      <c r="T870" s="56" t="s">
        <v>3957</v>
      </c>
      <c r="U870" s="56" t="s">
        <v>3919</v>
      </c>
      <c r="V870" s="56" t="s">
        <v>826</v>
      </c>
      <c r="W870" s="58">
        <v>36724</v>
      </c>
      <c r="X870" s="59" t="s">
        <v>3958</v>
      </c>
      <c r="Y870" s="56" t="s">
        <v>827</v>
      </c>
      <c r="Z870" s="56" t="s">
        <v>828</v>
      </c>
      <c r="AA870" s="56" t="s">
        <v>142</v>
      </c>
      <c r="AB870" s="56" t="s">
        <v>143</v>
      </c>
      <c r="AC870" s="56" t="s">
        <v>144</v>
      </c>
      <c r="AD870"/>
      <c r="AE870" s="56" t="s">
        <v>829</v>
      </c>
      <c r="AF870" s="56" t="s">
        <v>779</v>
      </c>
      <c r="AG870" s="56" t="s">
        <v>73</v>
      </c>
      <c r="AH870" s="56" t="s">
        <v>830</v>
      </c>
      <c r="AI870" s="56" t="s">
        <v>74</v>
      </c>
      <c r="AJ870" s="56" t="s">
        <v>147</v>
      </c>
      <c r="AK870" s="56" t="s">
        <v>831</v>
      </c>
      <c r="AL870" s="56" t="s">
        <v>831</v>
      </c>
      <c r="AM870"/>
      <c r="AN870" s="56" t="s">
        <v>75</v>
      </c>
      <c r="AO870" s="56" t="s">
        <v>3</v>
      </c>
      <c r="AP870" s="60">
        <v>20</v>
      </c>
      <c r="AQ870" s="60">
        <v>0</v>
      </c>
      <c r="AR870" s="58">
        <v>1</v>
      </c>
      <c r="AS870" s="58">
        <v>0</v>
      </c>
      <c r="AT870" s="60">
        <v>17164.939999999999</v>
      </c>
      <c r="AU870" s="60">
        <v>15018.59</v>
      </c>
      <c r="AV870" s="60">
        <v>20</v>
      </c>
      <c r="AW870" s="60">
        <v>17922.060000000001</v>
      </c>
      <c r="AX870" s="60">
        <v>7882.55</v>
      </c>
      <c r="AY870" s="60">
        <v>25587.95</v>
      </c>
      <c r="AZ870" s="60">
        <v>75015.69</v>
      </c>
      <c r="BA870" s="60">
        <v>86434.07</v>
      </c>
      <c r="BB870" s="60">
        <v>16188.15</v>
      </c>
      <c r="BC870" s="60">
        <v>14363.65</v>
      </c>
      <c r="BD870" s="60">
        <v>2801.29</v>
      </c>
      <c r="BE870" s="60">
        <v>15018.59</v>
      </c>
      <c r="BF870" s="60">
        <v>0</v>
      </c>
      <c r="BG870" s="60">
        <v>0</v>
      </c>
      <c r="BH870" s="60">
        <v>0</v>
      </c>
      <c r="BI870" s="60">
        <v>261214</v>
      </c>
      <c r="BJ870" s="61">
        <v>499</v>
      </c>
      <c r="BK870" s="2" t="s">
        <v>1023</v>
      </c>
    </row>
    <row r="871" spans="1:63" s="1" customFormat="1" ht="15" x14ac:dyDescent="0.25">
      <c r="A871" s="56" t="s">
        <v>127</v>
      </c>
      <c r="B871" s="56" t="s">
        <v>104</v>
      </c>
      <c r="C871" s="56" t="s">
        <v>128</v>
      </c>
      <c r="D871"/>
      <c r="E871"/>
      <c r="F871"/>
      <c r="G871" s="56" t="s">
        <v>129</v>
      </c>
      <c r="H871" s="56" t="s">
        <v>130</v>
      </c>
      <c r="I871" s="56" t="s">
        <v>1015</v>
      </c>
      <c r="J871"/>
      <c r="K871" s="56" t="s">
        <v>70</v>
      </c>
      <c r="L871" s="56" t="s">
        <v>131</v>
      </c>
      <c r="M871"/>
      <c r="N871"/>
      <c r="O871" s="56" t="s">
        <v>1016</v>
      </c>
      <c r="P871"/>
      <c r="Q871" s="56" t="s">
        <v>1018</v>
      </c>
      <c r="R871"/>
      <c r="S871"/>
      <c r="T871" s="56" t="s">
        <v>3959</v>
      </c>
      <c r="U871" s="56" t="s">
        <v>3960</v>
      </c>
      <c r="V871" s="56" t="s">
        <v>3961</v>
      </c>
      <c r="W871" s="58">
        <v>32640</v>
      </c>
      <c r="X871" s="59" t="s">
        <v>3962</v>
      </c>
      <c r="Y871" s="56" t="s">
        <v>3963</v>
      </c>
      <c r="Z871" s="56" t="s">
        <v>3964</v>
      </c>
      <c r="AA871" s="56" t="s">
        <v>105</v>
      </c>
      <c r="AB871" s="56" t="s">
        <v>106</v>
      </c>
      <c r="AC871" s="56" t="s">
        <v>107</v>
      </c>
      <c r="AD871"/>
      <c r="AE871" s="56" t="s">
        <v>3965</v>
      </c>
      <c r="AF871" s="56" t="s">
        <v>1020</v>
      </c>
      <c r="AG871" s="56" t="s">
        <v>115</v>
      </c>
      <c r="AH871" s="56" t="s">
        <v>1024</v>
      </c>
      <c r="AI871" s="56" t="s">
        <v>74</v>
      </c>
      <c r="AJ871" s="56" t="s">
        <v>108</v>
      </c>
      <c r="AK871" s="56" t="s">
        <v>109</v>
      </c>
      <c r="AL871" s="56" t="s">
        <v>110</v>
      </c>
      <c r="AM871"/>
      <c r="AN871" s="56" t="s">
        <v>75</v>
      </c>
      <c r="AO871" s="56" t="s">
        <v>3</v>
      </c>
      <c r="AP871" s="60">
        <v>100.99</v>
      </c>
      <c r="AQ871" s="60">
        <v>0</v>
      </c>
      <c r="AR871" s="58">
        <v>1</v>
      </c>
      <c r="AS871" s="58">
        <v>0</v>
      </c>
      <c r="AT871" s="60">
        <v>17164.939999999999</v>
      </c>
      <c r="AU871" s="60">
        <v>15018.59</v>
      </c>
      <c r="AV871" s="60">
        <v>100.99</v>
      </c>
      <c r="AW871" s="60">
        <v>17922.060000000001</v>
      </c>
      <c r="AX871" s="60">
        <v>7882.55</v>
      </c>
      <c r="AY871" s="60">
        <v>25587.95</v>
      </c>
      <c r="AZ871" s="60">
        <v>75015.69</v>
      </c>
      <c r="BA871" s="60">
        <v>86434.07</v>
      </c>
      <c r="BB871" s="60">
        <v>16188.15</v>
      </c>
      <c r="BC871" s="60">
        <v>14363.65</v>
      </c>
      <c r="BD871" s="60">
        <v>2801.29</v>
      </c>
      <c r="BE871" s="60">
        <v>15018.59</v>
      </c>
      <c r="BF871" s="60">
        <v>0</v>
      </c>
      <c r="BG871" s="60">
        <v>0</v>
      </c>
      <c r="BH871" s="60">
        <v>0</v>
      </c>
      <c r="BI871" s="60">
        <v>261214</v>
      </c>
      <c r="BJ871" s="61">
        <v>499</v>
      </c>
      <c r="BK871" s="2" t="s">
        <v>1023</v>
      </c>
    </row>
    <row r="872" spans="1:63" s="1" customFormat="1" ht="15" x14ac:dyDescent="0.25">
      <c r="A872" s="56" t="s">
        <v>127</v>
      </c>
      <c r="B872" s="56" t="s">
        <v>104</v>
      </c>
      <c r="C872" s="56" t="s">
        <v>128</v>
      </c>
      <c r="D872"/>
      <c r="E872"/>
      <c r="F872"/>
      <c r="G872" s="56" t="s">
        <v>129</v>
      </c>
      <c r="H872" s="56" t="s">
        <v>130</v>
      </c>
      <c r="I872" s="56" t="s">
        <v>1015</v>
      </c>
      <c r="J872"/>
      <c r="K872" s="56" t="s">
        <v>70</v>
      </c>
      <c r="L872" s="56" t="s">
        <v>131</v>
      </c>
      <c r="M872"/>
      <c r="N872"/>
      <c r="O872" s="56" t="s">
        <v>1016</v>
      </c>
      <c r="P872"/>
      <c r="Q872" s="56" t="s">
        <v>1018</v>
      </c>
      <c r="R872"/>
      <c r="S872"/>
      <c r="T872" s="56" t="s">
        <v>3966</v>
      </c>
      <c r="U872" s="56" t="s">
        <v>3959</v>
      </c>
      <c r="V872" s="56" t="s">
        <v>3967</v>
      </c>
      <c r="W872" s="58">
        <v>26747</v>
      </c>
      <c r="X872" s="59" t="s">
        <v>3968</v>
      </c>
      <c r="Y872" s="56" t="s">
        <v>1835</v>
      </c>
      <c r="Z872" s="56" t="s">
        <v>1836</v>
      </c>
      <c r="AA872" s="56" t="s">
        <v>105</v>
      </c>
      <c r="AB872" s="56" t="s">
        <v>106</v>
      </c>
      <c r="AC872" s="56" t="s">
        <v>107</v>
      </c>
      <c r="AD872"/>
      <c r="AE872" s="56" t="s">
        <v>1837</v>
      </c>
      <c r="AF872" s="56" t="s">
        <v>114</v>
      </c>
      <c r="AG872" s="56" t="s">
        <v>115</v>
      </c>
      <c r="AH872" s="56" t="s">
        <v>1367</v>
      </c>
      <c r="AI872" s="56" t="s">
        <v>74</v>
      </c>
      <c r="AJ872" s="56" t="s">
        <v>108</v>
      </c>
      <c r="AK872" s="56" t="s">
        <v>109</v>
      </c>
      <c r="AL872" s="56" t="s">
        <v>110</v>
      </c>
      <c r="AM872"/>
      <c r="AN872" s="56" t="s">
        <v>75</v>
      </c>
      <c r="AO872" s="56" t="s">
        <v>3</v>
      </c>
      <c r="AP872" s="60">
        <v>409.88</v>
      </c>
      <c r="AQ872" s="60">
        <v>0</v>
      </c>
      <c r="AR872" s="58">
        <v>1</v>
      </c>
      <c r="AS872" s="58">
        <v>0</v>
      </c>
      <c r="AT872" s="60">
        <v>17164.939999999999</v>
      </c>
      <c r="AU872" s="60">
        <v>15018.59</v>
      </c>
      <c r="AV872" s="60">
        <v>409.88</v>
      </c>
      <c r="AW872" s="60">
        <v>17922.060000000001</v>
      </c>
      <c r="AX872" s="60">
        <v>7882.55</v>
      </c>
      <c r="AY872" s="60">
        <v>25587.95</v>
      </c>
      <c r="AZ872" s="60">
        <v>75015.69</v>
      </c>
      <c r="BA872" s="60">
        <v>86434.07</v>
      </c>
      <c r="BB872" s="60">
        <v>16188.15</v>
      </c>
      <c r="BC872" s="60">
        <v>14363.65</v>
      </c>
      <c r="BD872" s="60">
        <v>2801.29</v>
      </c>
      <c r="BE872" s="60">
        <v>15018.59</v>
      </c>
      <c r="BF872" s="60">
        <v>0</v>
      </c>
      <c r="BG872" s="60">
        <v>0</v>
      </c>
      <c r="BH872" s="60">
        <v>0</v>
      </c>
      <c r="BI872" s="60">
        <v>261214</v>
      </c>
      <c r="BJ872" s="61">
        <v>499</v>
      </c>
      <c r="BK872" s="2" t="s">
        <v>1023</v>
      </c>
    </row>
    <row r="873" spans="1:63" s="1" customFormat="1" ht="23.25" x14ac:dyDescent="0.25">
      <c r="A873" s="56" t="s">
        <v>127</v>
      </c>
      <c r="B873" s="56" t="s">
        <v>104</v>
      </c>
      <c r="C873" s="56" t="s">
        <v>128</v>
      </c>
      <c r="D873"/>
      <c r="E873"/>
      <c r="F873"/>
      <c r="G873" s="56" t="s">
        <v>129</v>
      </c>
      <c r="H873" s="56" t="s">
        <v>130</v>
      </c>
      <c r="I873" s="56" t="s">
        <v>1015</v>
      </c>
      <c r="J873"/>
      <c r="K873" s="56" t="s">
        <v>70</v>
      </c>
      <c r="L873" s="56" t="s">
        <v>131</v>
      </c>
      <c r="M873"/>
      <c r="N873"/>
      <c r="O873" s="56" t="s">
        <v>1016</v>
      </c>
      <c r="P873"/>
      <c r="Q873" s="56" t="s">
        <v>1018</v>
      </c>
      <c r="R873"/>
      <c r="S873"/>
      <c r="T873" s="56" t="s">
        <v>3969</v>
      </c>
      <c r="U873" s="56" t="s">
        <v>3959</v>
      </c>
      <c r="V873" s="56" t="s">
        <v>112</v>
      </c>
      <c r="W873" s="58">
        <v>14547</v>
      </c>
      <c r="X873" s="59" t="s">
        <v>3970</v>
      </c>
      <c r="Y873" s="56" t="s">
        <v>140</v>
      </c>
      <c r="Z873" s="56" t="s">
        <v>141</v>
      </c>
      <c r="AA873" s="56" t="s">
        <v>142</v>
      </c>
      <c r="AB873" s="56" t="s">
        <v>143</v>
      </c>
      <c r="AC873" s="56" t="s">
        <v>144</v>
      </c>
      <c r="AD873"/>
      <c r="AE873" s="56" t="s">
        <v>1022</v>
      </c>
      <c r="AF873" s="56" t="s">
        <v>114</v>
      </c>
      <c r="AG873" s="56" t="s">
        <v>115</v>
      </c>
      <c r="AH873" s="56" t="s">
        <v>146</v>
      </c>
      <c r="AI873" s="56" t="s">
        <v>74</v>
      </c>
      <c r="AJ873" s="56" t="s">
        <v>147</v>
      </c>
      <c r="AK873" s="56" t="s">
        <v>148</v>
      </c>
      <c r="AL873" s="56" t="s">
        <v>148</v>
      </c>
      <c r="AM873"/>
      <c r="AN873" s="56" t="s">
        <v>75</v>
      </c>
      <c r="AO873" s="56" t="s">
        <v>3</v>
      </c>
      <c r="AP873" s="60">
        <v>5.54</v>
      </c>
      <c r="AQ873" s="60">
        <v>0</v>
      </c>
      <c r="AR873" s="58">
        <v>1</v>
      </c>
      <c r="AS873" s="58">
        <v>0</v>
      </c>
      <c r="AT873" s="60">
        <v>17164.939999999999</v>
      </c>
      <c r="AU873" s="60">
        <v>15018.59</v>
      </c>
      <c r="AV873" s="60">
        <v>5.54</v>
      </c>
      <c r="AW873" s="60">
        <v>17922.060000000001</v>
      </c>
      <c r="AX873" s="60">
        <v>7882.55</v>
      </c>
      <c r="AY873" s="60">
        <v>25587.95</v>
      </c>
      <c r="AZ873" s="60">
        <v>75015.69</v>
      </c>
      <c r="BA873" s="60">
        <v>86434.07</v>
      </c>
      <c r="BB873" s="60">
        <v>16188.15</v>
      </c>
      <c r="BC873" s="60">
        <v>14363.65</v>
      </c>
      <c r="BD873" s="60">
        <v>2801.29</v>
      </c>
      <c r="BE873" s="60">
        <v>15018.59</v>
      </c>
      <c r="BF873" s="60">
        <v>0</v>
      </c>
      <c r="BG873" s="60">
        <v>0</v>
      </c>
      <c r="BH873" s="60">
        <v>0</v>
      </c>
      <c r="BI873" s="60">
        <v>261214</v>
      </c>
      <c r="BJ873" s="61">
        <v>499</v>
      </c>
      <c r="BK873" s="2" t="s">
        <v>1023</v>
      </c>
    </row>
    <row r="874" spans="1:63" s="1" customFormat="1" ht="23.25" x14ac:dyDescent="0.25">
      <c r="A874" s="56" t="s">
        <v>127</v>
      </c>
      <c r="B874" s="56" t="s">
        <v>104</v>
      </c>
      <c r="C874" s="56" t="s">
        <v>128</v>
      </c>
      <c r="D874"/>
      <c r="E874"/>
      <c r="F874"/>
      <c r="G874" s="56" t="s">
        <v>129</v>
      </c>
      <c r="H874" s="56" t="s">
        <v>130</v>
      </c>
      <c r="I874" s="56" t="s">
        <v>1015</v>
      </c>
      <c r="J874"/>
      <c r="K874" s="56" t="s">
        <v>70</v>
      </c>
      <c r="L874" s="56" t="s">
        <v>131</v>
      </c>
      <c r="M874"/>
      <c r="N874"/>
      <c r="O874" s="56" t="s">
        <v>1016</v>
      </c>
      <c r="P874"/>
      <c r="Q874" s="56" t="s">
        <v>1018</v>
      </c>
      <c r="R874"/>
      <c r="S874"/>
      <c r="T874" s="56" t="s">
        <v>3971</v>
      </c>
      <c r="U874" s="56" t="s">
        <v>3971</v>
      </c>
      <c r="V874" s="56" t="s">
        <v>3972</v>
      </c>
      <c r="W874" s="58">
        <v>12760</v>
      </c>
      <c r="X874" s="59" t="s">
        <v>3973</v>
      </c>
      <c r="Y874" s="56" t="s">
        <v>3974</v>
      </c>
      <c r="Z874" s="56" t="s">
        <v>3975</v>
      </c>
      <c r="AA874" s="56" t="s">
        <v>119</v>
      </c>
      <c r="AB874" s="56" t="s">
        <v>2214</v>
      </c>
      <c r="AC874" s="56" t="s">
        <v>2215</v>
      </c>
      <c r="AD874"/>
      <c r="AE874" s="56" t="s">
        <v>3976</v>
      </c>
      <c r="AF874" s="56" t="s">
        <v>2196</v>
      </c>
      <c r="AG874" s="56" t="s">
        <v>73</v>
      </c>
      <c r="AH874" s="56" t="s">
        <v>3977</v>
      </c>
      <c r="AI874" s="56" t="s">
        <v>74</v>
      </c>
      <c r="AJ874" s="56" t="s">
        <v>79</v>
      </c>
      <c r="AK874" s="56" t="s">
        <v>109</v>
      </c>
      <c r="AL874" s="56" t="s">
        <v>110</v>
      </c>
      <c r="AM874"/>
      <c r="AN874" s="56" t="s">
        <v>75</v>
      </c>
      <c r="AO874" s="56" t="s">
        <v>3</v>
      </c>
      <c r="AP874" s="60">
        <v>30.65</v>
      </c>
      <c r="AQ874" s="60">
        <v>0</v>
      </c>
      <c r="AR874" s="58">
        <v>1</v>
      </c>
      <c r="AS874" s="58">
        <v>0</v>
      </c>
      <c r="AT874" s="60">
        <v>17164.939999999999</v>
      </c>
      <c r="AU874" s="60">
        <v>15018.59</v>
      </c>
      <c r="AV874" s="60">
        <v>30.65</v>
      </c>
      <c r="AW874" s="60">
        <v>17922.060000000001</v>
      </c>
      <c r="AX874" s="60">
        <v>7882.55</v>
      </c>
      <c r="AY874" s="60">
        <v>25587.95</v>
      </c>
      <c r="AZ874" s="60">
        <v>75015.69</v>
      </c>
      <c r="BA874" s="60">
        <v>86434.07</v>
      </c>
      <c r="BB874" s="60">
        <v>16188.15</v>
      </c>
      <c r="BC874" s="60">
        <v>14363.65</v>
      </c>
      <c r="BD874" s="60">
        <v>2801.29</v>
      </c>
      <c r="BE874" s="60">
        <v>15018.59</v>
      </c>
      <c r="BF874" s="60">
        <v>0</v>
      </c>
      <c r="BG874" s="60">
        <v>0</v>
      </c>
      <c r="BH874" s="60">
        <v>0</v>
      </c>
      <c r="BI874" s="60">
        <v>261214</v>
      </c>
      <c r="BJ874" s="61">
        <v>499</v>
      </c>
      <c r="BK874" s="2" t="s">
        <v>1023</v>
      </c>
    </row>
    <row r="875" spans="1:63" s="1" customFormat="1" ht="15" x14ac:dyDescent="0.25">
      <c r="A875" s="56" t="s">
        <v>127</v>
      </c>
      <c r="B875" s="56" t="s">
        <v>104</v>
      </c>
      <c r="C875" s="56" t="s">
        <v>128</v>
      </c>
      <c r="D875"/>
      <c r="E875"/>
      <c r="F875"/>
      <c r="G875" s="56" t="s">
        <v>129</v>
      </c>
      <c r="H875" s="56" t="s">
        <v>130</v>
      </c>
      <c r="I875" s="56" t="s">
        <v>1015</v>
      </c>
      <c r="J875"/>
      <c r="K875" s="56" t="s">
        <v>70</v>
      </c>
      <c r="L875" s="56" t="s">
        <v>131</v>
      </c>
      <c r="M875"/>
      <c r="N875"/>
      <c r="O875" s="56" t="s">
        <v>1016</v>
      </c>
      <c r="P875"/>
      <c r="Q875" s="56" t="s">
        <v>1018</v>
      </c>
      <c r="R875"/>
      <c r="S875"/>
      <c r="T875" s="56" t="s">
        <v>3978</v>
      </c>
      <c r="U875" s="56" t="s">
        <v>3971</v>
      </c>
      <c r="V875" s="56" t="s">
        <v>3979</v>
      </c>
      <c r="W875" s="58">
        <v>29800</v>
      </c>
      <c r="X875" s="59" t="s">
        <v>3980</v>
      </c>
      <c r="Y875" s="56" t="s">
        <v>1025</v>
      </c>
      <c r="Z875" s="56" t="s">
        <v>1026</v>
      </c>
      <c r="AA875" s="56" t="s">
        <v>98</v>
      </c>
      <c r="AB875" s="56" t="s">
        <v>99</v>
      </c>
      <c r="AC875" s="56" t="s">
        <v>100</v>
      </c>
      <c r="AD875"/>
      <c r="AE875" s="56" t="s">
        <v>1027</v>
      </c>
      <c r="AF875" s="56" t="s">
        <v>762</v>
      </c>
      <c r="AG875" s="56" t="s">
        <v>763</v>
      </c>
      <c r="AH875" s="56" t="s">
        <v>764</v>
      </c>
      <c r="AI875" s="56" t="s">
        <v>74</v>
      </c>
      <c r="AJ875" s="56" t="s">
        <v>98</v>
      </c>
      <c r="AK875" s="56" t="s">
        <v>765</v>
      </c>
      <c r="AL875" s="56" t="s">
        <v>765</v>
      </c>
      <c r="AM875"/>
      <c r="AN875" s="56" t="s">
        <v>75</v>
      </c>
      <c r="AO875" s="56" t="s">
        <v>3</v>
      </c>
      <c r="AP875" s="60">
        <v>726.76</v>
      </c>
      <c r="AQ875" s="60">
        <v>0</v>
      </c>
      <c r="AR875" s="58">
        <v>1</v>
      </c>
      <c r="AS875" s="58">
        <v>0</v>
      </c>
      <c r="AT875" s="60">
        <v>17164.939999999999</v>
      </c>
      <c r="AU875" s="60">
        <v>15018.59</v>
      </c>
      <c r="AV875" s="60">
        <v>726.76</v>
      </c>
      <c r="AW875" s="60">
        <v>17922.060000000001</v>
      </c>
      <c r="AX875" s="60">
        <v>7882.55</v>
      </c>
      <c r="AY875" s="60">
        <v>25587.95</v>
      </c>
      <c r="AZ875" s="60">
        <v>75015.69</v>
      </c>
      <c r="BA875" s="60">
        <v>86434.07</v>
      </c>
      <c r="BB875" s="60">
        <v>16188.15</v>
      </c>
      <c r="BC875" s="60">
        <v>14363.65</v>
      </c>
      <c r="BD875" s="60">
        <v>2801.29</v>
      </c>
      <c r="BE875" s="60">
        <v>15018.59</v>
      </c>
      <c r="BF875" s="60">
        <v>0</v>
      </c>
      <c r="BG875" s="60">
        <v>0</v>
      </c>
      <c r="BH875" s="60">
        <v>0</v>
      </c>
      <c r="BI875" s="60">
        <v>261214</v>
      </c>
      <c r="BJ875" s="61">
        <v>499</v>
      </c>
      <c r="BK875" s="2" t="s">
        <v>1023</v>
      </c>
    </row>
    <row r="876" spans="1:63" s="1" customFormat="1" ht="15" x14ac:dyDescent="0.25">
      <c r="A876" s="56" t="s">
        <v>127</v>
      </c>
      <c r="B876" s="56" t="s">
        <v>104</v>
      </c>
      <c r="C876" s="56" t="s">
        <v>128</v>
      </c>
      <c r="D876"/>
      <c r="E876"/>
      <c r="F876"/>
      <c r="G876" s="56" t="s">
        <v>129</v>
      </c>
      <c r="H876" s="56" t="s">
        <v>130</v>
      </c>
      <c r="I876" s="56" t="s">
        <v>1015</v>
      </c>
      <c r="J876"/>
      <c r="K876" s="56" t="s">
        <v>70</v>
      </c>
      <c r="L876" s="56" t="s">
        <v>131</v>
      </c>
      <c r="M876"/>
      <c r="N876"/>
      <c r="O876" s="56" t="s">
        <v>1016</v>
      </c>
      <c r="P876"/>
      <c r="Q876" s="56" t="s">
        <v>1018</v>
      </c>
      <c r="R876"/>
      <c r="S876"/>
      <c r="T876" s="56" t="s">
        <v>3978</v>
      </c>
      <c r="U876" s="56" t="s">
        <v>3978</v>
      </c>
      <c r="V876" s="56" t="s">
        <v>3981</v>
      </c>
      <c r="W876" s="58">
        <v>34972</v>
      </c>
      <c r="X876" s="59" t="s">
        <v>3982</v>
      </c>
      <c r="Y876" s="56" t="s">
        <v>1028</v>
      </c>
      <c r="Z876" s="56" t="s">
        <v>1029</v>
      </c>
      <c r="AA876" s="56" t="s">
        <v>94</v>
      </c>
      <c r="AB876" s="56" t="s">
        <v>1030</v>
      </c>
      <c r="AC876" s="56" t="s">
        <v>95</v>
      </c>
      <c r="AD876"/>
      <c r="AE876" s="56" t="s">
        <v>1031</v>
      </c>
      <c r="AF876" s="56" t="s">
        <v>1032</v>
      </c>
      <c r="AG876" s="56" t="s">
        <v>115</v>
      </c>
      <c r="AH876" s="56" t="s">
        <v>1033</v>
      </c>
      <c r="AI876" s="56" t="s">
        <v>74</v>
      </c>
      <c r="AJ876" s="56" t="s">
        <v>97</v>
      </c>
      <c r="AK876" s="56" t="s">
        <v>109</v>
      </c>
      <c r="AL876" s="56" t="s">
        <v>110</v>
      </c>
      <c r="AM876"/>
      <c r="AN876" s="56" t="s">
        <v>75</v>
      </c>
      <c r="AO876" s="56" t="s">
        <v>3</v>
      </c>
      <c r="AP876" s="60">
        <v>63.23</v>
      </c>
      <c r="AQ876" s="60">
        <v>0</v>
      </c>
      <c r="AR876" s="58">
        <v>1</v>
      </c>
      <c r="AS876" s="58">
        <v>0</v>
      </c>
      <c r="AT876" s="60">
        <v>17164.939999999999</v>
      </c>
      <c r="AU876" s="60">
        <v>15018.59</v>
      </c>
      <c r="AV876" s="60">
        <v>63.23</v>
      </c>
      <c r="AW876" s="60">
        <v>17922.060000000001</v>
      </c>
      <c r="AX876" s="60">
        <v>7882.55</v>
      </c>
      <c r="AY876" s="60">
        <v>25587.95</v>
      </c>
      <c r="AZ876" s="60">
        <v>75015.69</v>
      </c>
      <c r="BA876" s="60">
        <v>86434.07</v>
      </c>
      <c r="BB876" s="60">
        <v>16188.15</v>
      </c>
      <c r="BC876" s="60">
        <v>14363.65</v>
      </c>
      <c r="BD876" s="60">
        <v>2801.29</v>
      </c>
      <c r="BE876" s="60">
        <v>15018.59</v>
      </c>
      <c r="BF876" s="60">
        <v>0</v>
      </c>
      <c r="BG876" s="60">
        <v>0</v>
      </c>
      <c r="BH876" s="60">
        <v>0</v>
      </c>
      <c r="BI876" s="60">
        <v>261214</v>
      </c>
      <c r="BJ876" s="61">
        <v>499</v>
      </c>
      <c r="BK876" s="2" t="s">
        <v>1023</v>
      </c>
    </row>
    <row r="877" spans="1:63" s="1" customFormat="1" ht="15" x14ac:dyDescent="0.25">
      <c r="A877" s="56" t="s">
        <v>127</v>
      </c>
      <c r="B877" s="56" t="s">
        <v>104</v>
      </c>
      <c r="C877" s="56" t="s">
        <v>128</v>
      </c>
      <c r="D877"/>
      <c r="E877"/>
      <c r="F877"/>
      <c r="G877" s="56" t="s">
        <v>129</v>
      </c>
      <c r="H877" s="56" t="s">
        <v>130</v>
      </c>
      <c r="I877" s="56" t="s">
        <v>1015</v>
      </c>
      <c r="J877"/>
      <c r="K877" s="56" t="s">
        <v>70</v>
      </c>
      <c r="L877" s="56" t="s">
        <v>131</v>
      </c>
      <c r="M877"/>
      <c r="N877"/>
      <c r="O877" s="56" t="s">
        <v>1016</v>
      </c>
      <c r="P877"/>
      <c r="Q877" s="56" t="s">
        <v>1018</v>
      </c>
      <c r="R877"/>
      <c r="S877"/>
      <c r="T877" s="56" t="s">
        <v>3978</v>
      </c>
      <c r="U877" s="56" t="s">
        <v>3971</v>
      </c>
      <c r="V877" s="56" t="s">
        <v>3983</v>
      </c>
      <c r="W877" s="58">
        <v>32741</v>
      </c>
      <c r="X877" s="59" t="s">
        <v>3984</v>
      </c>
      <c r="Y877" s="56" t="s">
        <v>3985</v>
      </c>
      <c r="Z877" s="56" t="s">
        <v>3986</v>
      </c>
      <c r="AA877" s="56" t="s">
        <v>94</v>
      </c>
      <c r="AB877" s="56" t="s">
        <v>1021</v>
      </c>
      <c r="AC877" s="56" t="s">
        <v>139</v>
      </c>
      <c r="AD877"/>
      <c r="AE877" s="56" t="s">
        <v>3987</v>
      </c>
      <c r="AF877" s="56" t="s">
        <v>114</v>
      </c>
      <c r="AG877" s="56" t="s">
        <v>115</v>
      </c>
      <c r="AH877" s="56" t="s">
        <v>3988</v>
      </c>
      <c r="AI877" s="56" t="s">
        <v>74</v>
      </c>
      <c r="AJ877" s="56" t="s">
        <v>79</v>
      </c>
      <c r="AK877" s="56" t="s">
        <v>109</v>
      </c>
      <c r="AL877" s="56" t="s">
        <v>110</v>
      </c>
      <c r="AM877"/>
      <c r="AN877" s="56" t="s">
        <v>75</v>
      </c>
      <c r="AO877" s="56" t="s">
        <v>3</v>
      </c>
      <c r="AP877" s="60">
        <v>16</v>
      </c>
      <c r="AQ877" s="60">
        <v>0</v>
      </c>
      <c r="AR877" s="58">
        <v>1</v>
      </c>
      <c r="AS877" s="58">
        <v>0</v>
      </c>
      <c r="AT877" s="60">
        <v>17164.939999999999</v>
      </c>
      <c r="AU877" s="60">
        <v>15018.59</v>
      </c>
      <c r="AV877" s="60">
        <v>16</v>
      </c>
      <c r="AW877" s="60">
        <v>17922.060000000001</v>
      </c>
      <c r="AX877" s="60">
        <v>7882.55</v>
      </c>
      <c r="AY877" s="60">
        <v>25587.95</v>
      </c>
      <c r="AZ877" s="60">
        <v>75015.69</v>
      </c>
      <c r="BA877" s="60">
        <v>86434.07</v>
      </c>
      <c r="BB877" s="60">
        <v>16188.15</v>
      </c>
      <c r="BC877" s="60">
        <v>14363.65</v>
      </c>
      <c r="BD877" s="60">
        <v>2801.29</v>
      </c>
      <c r="BE877" s="60">
        <v>15018.59</v>
      </c>
      <c r="BF877" s="60">
        <v>0</v>
      </c>
      <c r="BG877" s="60">
        <v>0</v>
      </c>
      <c r="BH877" s="60">
        <v>0</v>
      </c>
      <c r="BI877" s="60">
        <v>261214</v>
      </c>
      <c r="BJ877" s="61">
        <v>499</v>
      </c>
      <c r="BK877" s="2" t="s">
        <v>1023</v>
      </c>
    </row>
    <row r="878" spans="1:63" s="1" customFormat="1" ht="23.25" x14ac:dyDescent="0.25">
      <c r="A878" s="56" t="s">
        <v>127</v>
      </c>
      <c r="B878" s="56" t="s">
        <v>104</v>
      </c>
      <c r="C878" s="56" t="s">
        <v>128</v>
      </c>
      <c r="D878"/>
      <c r="E878"/>
      <c r="F878"/>
      <c r="G878" s="56" t="s">
        <v>129</v>
      </c>
      <c r="H878" s="56" t="s">
        <v>130</v>
      </c>
      <c r="I878" s="56" t="s">
        <v>1015</v>
      </c>
      <c r="J878"/>
      <c r="K878" s="56" t="s">
        <v>70</v>
      </c>
      <c r="L878" s="56" t="s">
        <v>131</v>
      </c>
      <c r="M878"/>
      <c r="N878"/>
      <c r="O878" s="56" t="s">
        <v>1016</v>
      </c>
      <c r="P878"/>
      <c r="Q878" s="56" t="s">
        <v>1018</v>
      </c>
      <c r="R878"/>
      <c r="S878"/>
      <c r="T878" s="56" t="s">
        <v>3978</v>
      </c>
      <c r="U878" s="56" t="s">
        <v>3971</v>
      </c>
      <c r="V878" s="56" t="s">
        <v>112</v>
      </c>
      <c r="W878" s="58">
        <v>30904</v>
      </c>
      <c r="X878" s="59" t="s">
        <v>3989</v>
      </c>
      <c r="Y878" s="56" t="s">
        <v>140</v>
      </c>
      <c r="Z878" s="56" t="s">
        <v>141</v>
      </c>
      <c r="AA878" s="56" t="s">
        <v>142</v>
      </c>
      <c r="AB878" s="56" t="s">
        <v>143</v>
      </c>
      <c r="AC878" s="56" t="s">
        <v>144</v>
      </c>
      <c r="AD878"/>
      <c r="AE878" s="56" t="s">
        <v>1022</v>
      </c>
      <c r="AF878" s="56" t="s">
        <v>114</v>
      </c>
      <c r="AG878" s="56" t="s">
        <v>115</v>
      </c>
      <c r="AH878" s="56" t="s">
        <v>146</v>
      </c>
      <c r="AI878" s="56" t="s">
        <v>74</v>
      </c>
      <c r="AJ878" s="56" t="s">
        <v>147</v>
      </c>
      <c r="AK878" s="56" t="s">
        <v>148</v>
      </c>
      <c r="AL878" s="56" t="s">
        <v>148</v>
      </c>
      <c r="AM878"/>
      <c r="AN878" s="56" t="s">
        <v>75</v>
      </c>
      <c r="AO878" s="56" t="s">
        <v>3</v>
      </c>
      <c r="AP878" s="60">
        <v>3.33</v>
      </c>
      <c r="AQ878" s="60">
        <v>0</v>
      </c>
      <c r="AR878" s="58">
        <v>1</v>
      </c>
      <c r="AS878" s="58">
        <v>0</v>
      </c>
      <c r="AT878" s="60">
        <v>17164.939999999999</v>
      </c>
      <c r="AU878" s="60">
        <v>15018.59</v>
      </c>
      <c r="AV878" s="60">
        <v>3.33</v>
      </c>
      <c r="AW878" s="60">
        <v>17922.060000000001</v>
      </c>
      <c r="AX878" s="60">
        <v>7882.55</v>
      </c>
      <c r="AY878" s="60">
        <v>25587.95</v>
      </c>
      <c r="AZ878" s="60">
        <v>75015.69</v>
      </c>
      <c r="BA878" s="60">
        <v>86434.07</v>
      </c>
      <c r="BB878" s="60">
        <v>16188.15</v>
      </c>
      <c r="BC878" s="60">
        <v>14363.65</v>
      </c>
      <c r="BD878" s="60">
        <v>2801.29</v>
      </c>
      <c r="BE878" s="60">
        <v>15018.59</v>
      </c>
      <c r="BF878" s="60">
        <v>0</v>
      </c>
      <c r="BG878" s="60">
        <v>0</v>
      </c>
      <c r="BH878" s="60">
        <v>0</v>
      </c>
      <c r="BI878" s="60">
        <v>261214</v>
      </c>
      <c r="BJ878" s="61">
        <v>499</v>
      </c>
      <c r="BK878" s="2" t="s">
        <v>1023</v>
      </c>
    </row>
    <row r="879" spans="1:63" s="1" customFormat="1" ht="15" x14ac:dyDescent="0.25">
      <c r="A879" s="56" t="s">
        <v>127</v>
      </c>
      <c r="B879" s="56" t="s">
        <v>104</v>
      </c>
      <c r="C879" s="56" t="s">
        <v>128</v>
      </c>
      <c r="D879"/>
      <c r="E879"/>
      <c r="F879"/>
      <c r="G879" s="56" t="s">
        <v>129</v>
      </c>
      <c r="H879" s="56" t="s">
        <v>130</v>
      </c>
      <c r="I879" s="56" t="s">
        <v>1015</v>
      </c>
      <c r="J879"/>
      <c r="K879" s="56" t="s">
        <v>70</v>
      </c>
      <c r="L879" s="56" t="s">
        <v>131</v>
      </c>
      <c r="M879"/>
      <c r="N879"/>
      <c r="O879" s="56" t="s">
        <v>1016</v>
      </c>
      <c r="P879"/>
      <c r="Q879" s="56" t="s">
        <v>1018</v>
      </c>
      <c r="R879"/>
      <c r="S879"/>
      <c r="T879" s="56" t="s">
        <v>3978</v>
      </c>
      <c r="U879" s="56" t="s">
        <v>3971</v>
      </c>
      <c r="V879" s="56" t="s">
        <v>3967</v>
      </c>
      <c r="W879" s="58">
        <v>33213</v>
      </c>
      <c r="X879" s="59" t="s">
        <v>3990</v>
      </c>
      <c r="Y879" s="56" t="s">
        <v>3991</v>
      </c>
      <c r="Z879" s="56" t="s">
        <v>3992</v>
      </c>
      <c r="AA879" s="56" t="s">
        <v>105</v>
      </c>
      <c r="AB879" s="56" t="s">
        <v>106</v>
      </c>
      <c r="AC879" s="56" t="s">
        <v>107</v>
      </c>
      <c r="AD879"/>
      <c r="AE879" s="56" t="s">
        <v>3993</v>
      </c>
      <c r="AF879" s="56" t="s">
        <v>114</v>
      </c>
      <c r="AG879" s="56" t="s">
        <v>115</v>
      </c>
      <c r="AH879" s="56" t="s">
        <v>3994</v>
      </c>
      <c r="AI879" s="56" t="s">
        <v>74</v>
      </c>
      <c r="AJ879" s="56" t="s">
        <v>108</v>
      </c>
      <c r="AK879" s="56" t="s">
        <v>109</v>
      </c>
      <c r="AL879" s="56" t="s">
        <v>110</v>
      </c>
      <c r="AM879"/>
      <c r="AN879" s="56" t="s">
        <v>75</v>
      </c>
      <c r="AO879" s="56" t="s">
        <v>3</v>
      </c>
      <c r="AP879" s="60">
        <v>37.659999999999997</v>
      </c>
      <c r="AQ879" s="60">
        <v>0</v>
      </c>
      <c r="AR879" s="58">
        <v>1</v>
      </c>
      <c r="AS879" s="58">
        <v>0</v>
      </c>
      <c r="AT879" s="60">
        <v>17164.939999999999</v>
      </c>
      <c r="AU879" s="60">
        <v>15018.59</v>
      </c>
      <c r="AV879" s="60">
        <v>37.659999999999997</v>
      </c>
      <c r="AW879" s="60">
        <v>17922.060000000001</v>
      </c>
      <c r="AX879" s="60">
        <v>7882.55</v>
      </c>
      <c r="AY879" s="60">
        <v>25587.95</v>
      </c>
      <c r="AZ879" s="60">
        <v>75015.69</v>
      </c>
      <c r="BA879" s="60">
        <v>86434.07</v>
      </c>
      <c r="BB879" s="60">
        <v>16188.15</v>
      </c>
      <c r="BC879" s="60">
        <v>14363.65</v>
      </c>
      <c r="BD879" s="60">
        <v>2801.29</v>
      </c>
      <c r="BE879" s="60">
        <v>15018.59</v>
      </c>
      <c r="BF879" s="60">
        <v>0</v>
      </c>
      <c r="BG879" s="60">
        <v>0</v>
      </c>
      <c r="BH879" s="60">
        <v>0</v>
      </c>
      <c r="BI879" s="60">
        <v>261214</v>
      </c>
      <c r="BJ879" s="61">
        <v>499</v>
      </c>
      <c r="BK879" s="2" t="s">
        <v>1023</v>
      </c>
    </row>
    <row r="880" spans="1:63" s="1" customFormat="1" ht="15" x14ac:dyDescent="0.25">
      <c r="A880" s="56" t="s">
        <v>127</v>
      </c>
      <c r="B880" s="56" t="s">
        <v>104</v>
      </c>
      <c r="C880" s="56" t="s">
        <v>128</v>
      </c>
      <c r="D880"/>
      <c r="E880"/>
      <c r="F880"/>
      <c r="G880" s="56" t="s">
        <v>129</v>
      </c>
      <c r="H880" s="56" t="s">
        <v>130</v>
      </c>
      <c r="I880" s="56" t="s">
        <v>1015</v>
      </c>
      <c r="J880"/>
      <c r="K880" s="56" t="s">
        <v>70</v>
      </c>
      <c r="L880" s="56" t="s">
        <v>131</v>
      </c>
      <c r="M880"/>
      <c r="N880"/>
      <c r="O880" s="56" t="s">
        <v>1016</v>
      </c>
      <c r="P880"/>
      <c r="Q880" s="56" t="s">
        <v>1018</v>
      </c>
      <c r="R880"/>
      <c r="S880"/>
      <c r="T880" s="56" t="s">
        <v>3995</v>
      </c>
      <c r="U880" s="56" t="s">
        <v>3971</v>
      </c>
      <c r="V880" s="56" t="s">
        <v>3996</v>
      </c>
      <c r="W880" s="58">
        <v>35484</v>
      </c>
      <c r="X880" s="59" t="s">
        <v>3997</v>
      </c>
      <c r="Y880" s="56" t="s">
        <v>3150</v>
      </c>
      <c r="Z880" s="56" t="s">
        <v>3151</v>
      </c>
      <c r="AA880" s="56" t="s">
        <v>105</v>
      </c>
      <c r="AB880" s="56" t="s">
        <v>106</v>
      </c>
      <c r="AC880" s="56" t="s">
        <v>107</v>
      </c>
      <c r="AD880"/>
      <c r="AE880" s="56" t="s">
        <v>3152</v>
      </c>
      <c r="AF880" s="56" t="s">
        <v>114</v>
      </c>
      <c r="AG880" s="56" t="s">
        <v>115</v>
      </c>
      <c r="AH880" s="56" t="s">
        <v>3153</v>
      </c>
      <c r="AI880" s="56" t="s">
        <v>74</v>
      </c>
      <c r="AJ880" s="56" t="s">
        <v>108</v>
      </c>
      <c r="AK880" s="56" t="s">
        <v>109</v>
      </c>
      <c r="AL880" s="56" t="s">
        <v>110</v>
      </c>
      <c r="AM880"/>
      <c r="AN880" s="56" t="s">
        <v>75</v>
      </c>
      <c r="AO880" s="56" t="s">
        <v>3</v>
      </c>
      <c r="AP880" s="60">
        <v>421.79</v>
      </c>
      <c r="AQ880" s="60">
        <v>0</v>
      </c>
      <c r="AR880" s="58">
        <v>1</v>
      </c>
      <c r="AS880" s="58">
        <v>0</v>
      </c>
      <c r="AT880" s="60">
        <v>17164.939999999999</v>
      </c>
      <c r="AU880" s="60">
        <v>15018.59</v>
      </c>
      <c r="AV880" s="60">
        <v>421.79</v>
      </c>
      <c r="AW880" s="60">
        <v>17922.060000000001</v>
      </c>
      <c r="AX880" s="60">
        <v>7882.55</v>
      </c>
      <c r="AY880" s="60">
        <v>25587.95</v>
      </c>
      <c r="AZ880" s="60">
        <v>75015.69</v>
      </c>
      <c r="BA880" s="60">
        <v>86434.07</v>
      </c>
      <c r="BB880" s="60">
        <v>16188.15</v>
      </c>
      <c r="BC880" s="60">
        <v>14363.65</v>
      </c>
      <c r="BD880" s="60">
        <v>2801.29</v>
      </c>
      <c r="BE880" s="60">
        <v>15018.59</v>
      </c>
      <c r="BF880" s="60">
        <v>0</v>
      </c>
      <c r="BG880" s="60">
        <v>0</v>
      </c>
      <c r="BH880" s="60">
        <v>0</v>
      </c>
      <c r="BI880" s="60">
        <v>261214</v>
      </c>
      <c r="BJ880" s="61">
        <v>499</v>
      </c>
      <c r="BK880" s="2" t="s">
        <v>1023</v>
      </c>
    </row>
    <row r="881" spans="1:63" s="1" customFormat="1" ht="15" x14ac:dyDescent="0.25">
      <c r="A881" s="56" t="s">
        <v>127</v>
      </c>
      <c r="B881" s="56" t="s">
        <v>104</v>
      </c>
      <c r="C881" s="56" t="s">
        <v>128</v>
      </c>
      <c r="D881"/>
      <c r="E881"/>
      <c r="F881"/>
      <c r="G881" s="56" t="s">
        <v>129</v>
      </c>
      <c r="H881" s="56" t="s">
        <v>130</v>
      </c>
      <c r="I881" s="56" t="s">
        <v>1015</v>
      </c>
      <c r="J881"/>
      <c r="K881" s="56" t="s">
        <v>70</v>
      </c>
      <c r="L881" s="56" t="s">
        <v>131</v>
      </c>
      <c r="M881"/>
      <c r="N881"/>
      <c r="O881" s="56" t="s">
        <v>1016</v>
      </c>
      <c r="P881"/>
      <c r="Q881" s="56" t="s">
        <v>1017</v>
      </c>
      <c r="R881"/>
      <c r="S881"/>
      <c r="T881" s="56" t="s">
        <v>3995</v>
      </c>
      <c r="U881" s="56" t="s">
        <v>3978</v>
      </c>
      <c r="V881" s="56" t="s">
        <v>3998</v>
      </c>
      <c r="W881" s="58">
        <v>41547</v>
      </c>
      <c r="X881" s="59" t="s">
        <v>3999</v>
      </c>
      <c r="Y881" s="56" t="s">
        <v>3947</v>
      </c>
      <c r="Z881" s="56" t="s">
        <v>3948</v>
      </c>
      <c r="AA881" s="56" t="s">
        <v>76</v>
      </c>
      <c r="AB881" s="56" t="s">
        <v>77</v>
      </c>
      <c r="AC881" s="56" t="s">
        <v>78</v>
      </c>
      <c r="AD881"/>
      <c r="AE881" s="56" t="s">
        <v>3949</v>
      </c>
      <c r="AF881" s="56" t="s">
        <v>3950</v>
      </c>
      <c r="AG881" s="56" t="s">
        <v>123</v>
      </c>
      <c r="AH881" s="56" t="s">
        <v>3951</v>
      </c>
      <c r="AI881" s="56" t="s">
        <v>81</v>
      </c>
      <c r="AJ881" s="56" t="s">
        <v>79</v>
      </c>
      <c r="AK881" s="56" t="s">
        <v>3952</v>
      </c>
      <c r="AL881" s="56" t="s">
        <v>3952</v>
      </c>
      <c r="AM881"/>
      <c r="AN881" s="56" t="s">
        <v>75</v>
      </c>
      <c r="AO881" s="56" t="s">
        <v>2</v>
      </c>
      <c r="AP881" s="60">
        <v>82.3</v>
      </c>
      <c r="AQ881" s="60">
        <v>0</v>
      </c>
      <c r="AR881" s="58">
        <v>1</v>
      </c>
      <c r="AS881" s="58">
        <v>0</v>
      </c>
      <c r="AT881" s="60">
        <v>17164.939999999999</v>
      </c>
      <c r="AU881" s="60">
        <v>15018.59</v>
      </c>
      <c r="AV881" s="60">
        <v>59.99</v>
      </c>
      <c r="AW881" s="60">
        <v>17922.060000000001</v>
      </c>
      <c r="AX881" s="60">
        <v>7882.55</v>
      </c>
      <c r="AY881" s="60">
        <v>25587.95</v>
      </c>
      <c r="AZ881" s="60">
        <v>75015.69</v>
      </c>
      <c r="BA881" s="60">
        <v>86434.07</v>
      </c>
      <c r="BB881" s="60">
        <v>16188.15</v>
      </c>
      <c r="BC881" s="60">
        <v>14363.65</v>
      </c>
      <c r="BD881" s="60">
        <v>2801.29</v>
      </c>
      <c r="BE881" s="60">
        <v>15018.59</v>
      </c>
      <c r="BF881" s="60">
        <v>0</v>
      </c>
      <c r="BG881" s="60">
        <v>0</v>
      </c>
      <c r="BH881" s="60">
        <v>0</v>
      </c>
      <c r="BI881" s="60">
        <v>261214</v>
      </c>
      <c r="BJ881" s="61">
        <v>499</v>
      </c>
      <c r="BK881" s="2" t="s">
        <v>1023</v>
      </c>
    </row>
    <row r="882" spans="1:63" s="1" customFormat="1" ht="15" x14ac:dyDescent="0.25">
      <c r="A882" s="56" t="s">
        <v>127</v>
      </c>
      <c r="B882" s="56" t="s">
        <v>104</v>
      </c>
      <c r="C882" s="56" t="s">
        <v>128</v>
      </c>
      <c r="D882"/>
      <c r="E882"/>
      <c r="F882"/>
      <c r="G882" s="56" t="s">
        <v>129</v>
      </c>
      <c r="H882" s="56" t="s">
        <v>130</v>
      </c>
      <c r="I882" s="56" t="s">
        <v>1015</v>
      </c>
      <c r="J882"/>
      <c r="K882" s="56" t="s">
        <v>70</v>
      </c>
      <c r="L882" s="56" t="s">
        <v>131</v>
      </c>
      <c r="M882"/>
      <c r="N882"/>
      <c r="O882" s="56" t="s">
        <v>1016</v>
      </c>
      <c r="P882"/>
      <c r="Q882" s="56" t="s">
        <v>1017</v>
      </c>
      <c r="R882"/>
      <c r="S882"/>
      <c r="T882" s="56" t="s">
        <v>3995</v>
      </c>
      <c r="U882" s="56" t="s">
        <v>3978</v>
      </c>
      <c r="V882" s="56" t="s">
        <v>4000</v>
      </c>
      <c r="W882" s="58">
        <v>41548</v>
      </c>
      <c r="X882" s="59" t="s">
        <v>4001</v>
      </c>
      <c r="Y882" s="56" t="s">
        <v>3947</v>
      </c>
      <c r="Z882" s="56" t="s">
        <v>3948</v>
      </c>
      <c r="AA882" s="56" t="s">
        <v>76</v>
      </c>
      <c r="AB882" s="56" t="s">
        <v>77</v>
      </c>
      <c r="AC882" s="56" t="s">
        <v>78</v>
      </c>
      <c r="AD882"/>
      <c r="AE882" s="56" t="s">
        <v>3949</v>
      </c>
      <c r="AF882" s="56" t="s">
        <v>3950</v>
      </c>
      <c r="AG882" s="56" t="s">
        <v>123</v>
      </c>
      <c r="AH882" s="56" t="s">
        <v>3951</v>
      </c>
      <c r="AI882" s="56" t="s">
        <v>81</v>
      </c>
      <c r="AJ882" s="56" t="s">
        <v>79</v>
      </c>
      <c r="AK882" s="56" t="s">
        <v>3952</v>
      </c>
      <c r="AL882" s="56" t="s">
        <v>3952</v>
      </c>
      <c r="AM882"/>
      <c r="AN882" s="56" t="s">
        <v>75</v>
      </c>
      <c r="AO882" s="56" t="s">
        <v>2</v>
      </c>
      <c r="AP882" s="60">
        <v>0</v>
      </c>
      <c r="AQ882" s="60">
        <v>-80.3</v>
      </c>
      <c r="AR882" s="58">
        <v>0</v>
      </c>
      <c r="AS882" s="58">
        <v>1</v>
      </c>
      <c r="AT882" s="60">
        <v>17164.939999999999</v>
      </c>
      <c r="AU882" s="60">
        <v>15018.59</v>
      </c>
      <c r="AV882" s="60">
        <v>-59.99</v>
      </c>
      <c r="AW882" s="60">
        <v>17922.060000000001</v>
      </c>
      <c r="AX882" s="60">
        <v>7882.55</v>
      </c>
      <c r="AY882" s="60">
        <v>25587.95</v>
      </c>
      <c r="AZ882" s="60">
        <v>75015.69</v>
      </c>
      <c r="BA882" s="60">
        <v>86434.07</v>
      </c>
      <c r="BB882" s="60">
        <v>16188.15</v>
      </c>
      <c r="BC882" s="60">
        <v>14363.65</v>
      </c>
      <c r="BD882" s="60">
        <v>2801.29</v>
      </c>
      <c r="BE882" s="60">
        <v>15018.59</v>
      </c>
      <c r="BF882" s="60">
        <v>0</v>
      </c>
      <c r="BG882" s="60">
        <v>0</v>
      </c>
      <c r="BH882" s="60">
        <v>0</v>
      </c>
      <c r="BI882" s="60">
        <v>261214</v>
      </c>
      <c r="BJ882" s="61">
        <v>499</v>
      </c>
      <c r="BK882" s="2" t="s">
        <v>1023</v>
      </c>
    </row>
    <row r="883" spans="1:63" s="1" customFormat="1" ht="15" x14ac:dyDescent="0.25">
      <c r="A883" s="56" t="s">
        <v>127</v>
      </c>
      <c r="B883" s="56" t="s">
        <v>104</v>
      </c>
      <c r="C883" s="56" t="s">
        <v>128</v>
      </c>
      <c r="D883"/>
      <c r="E883"/>
      <c r="F883"/>
      <c r="G883" s="56" t="s">
        <v>129</v>
      </c>
      <c r="H883" s="56" t="s">
        <v>130</v>
      </c>
      <c r="I883" s="56" t="s">
        <v>1015</v>
      </c>
      <c r="J883"/>
      <c r="K883" s="56" t="s">
        <v>70</v>
      </c>
      <c r="L883" s="56" t="s">
        <v>131</v>
      </c>
      <c r="M883"/>
      <c r="N883"/>
      <c r="O883" s="56" t="s">
        <v>1016</v>
      </c>
      <c r="P883"/>
      <c r="Q883" s="56" t="s">
        <v>1018</v>
      </c>
      <c r="R883"/>
      <c r="S883"/>
      <c r="T883" s="56" t="s">
        <v>3995</v>
      </c>
      <c r="U883" s="56" t="s">
        <v>3978</v>
      </c>
      <c r="V883" s="56" t="s">
        <v>4002</v>
      </c>
      <c r="W883" s="58">
        <v>38671</v>
      </c>
      <c r="X883" s="59" t="s">
        <v>4003</v>
      </c>
      <c r="Y883" s="56" t="s">
        <v>149</v>
      </c>
      <c r="Z883" s="56" t="s">
        <v>150</v>
      </c>
      <c r="AA883" s="56" t="s">
        <v>1019</v>
      </c>
      <c r="AB883" s="56" t="s">
        <v>152</v>
      </c>
      <c r="AC883" s="56" t="s">
        <v>153</v>
      </c>
      <c r="AD883"/>
      <c r="AE883" s="56" t="s">
        <v>154</v>
      </c>
      <c r="AF883" s="56" t="s">
        <v>155</v>
      </c>
      <c r="AG883" s="56" t="s">
        <v>156</v>
      </c>
      <c r="AH883" s="56" t="s">
        <v>157</v>
      </c>
      <c r="AI883" s="56" t="s">
        <v>74</v>
      </c>
      <c r="AJ883" s="56" t="s">
        <v>158</v>
      </c>
      <c r="AK883" s="56" t="s">
        <v>159</v>
      </c>
      <c r="AL883" s="56" t="s">
        <v>159</v>
      </c>
      <c r="AM883"/>
      <c r="AN883" s="56" t="s">
        <v>75</v>
      </c>
      <c r="AO883" s="56" t="s">
        <v>3</v>
      </c>
      <c r="AP883" s="60">
        <v>97.58</v>
      </c>
      <c r="AQ883" s="60">
        <v>0</v>
      </c>
      <c r="AR883" s="58">
        <v>1</v>
      </c>
      <c r="AS883" s="58">
        <v>0</v>
      </c>
      <c r="AT883" s="60">
        <v>17164.939999999999</v>
      </c>
      <c r="AU883" s="60">
        <v>15018.59</v>
      </c>
      <c r="AV883" s="60">
        <v>97.58</v>
      </c>
      <c r="AW883" s="60">
        <v>17922.060000000001</v>
      </c>
      <c r="AX883" s="60">
        <v>7882.55</v>
      </c>
      <c r="AY883" s="60">
        <v>25587.95</v>
      </c>
      <c r="AZ883" s="60">
        <v>75015.69</v>
      </c>
      <c r="BA883" s="60">
        <v>86434.07</v>
      </c>
      <c r="BB883" s="60">
        <v>16188.15</v>
      </c>
      <c r="BC883" s="60">
        <v>14363.65</v>
      </c>
      <c r="BD883" s="60">
        <v>2801.29</v>
      </c>
      <c r="BE883" s="60">
        <v>15018.59</v>
      </c>
      <c r="BF883" s="60">
        <v>0</v>
      </c>
      <c r="BG883" s="60">
        <v>0</v>
      </c>
      <c r="BH883" s="60">
        <v>0</v>
      </c>
      <c r="BI883" s="60">
        <v>261214</v>
      </c>
      <c r="BJ883" s="61">
        <v>499</v>
      </c>
      <c r="BK883" s="2" t="s">
        <v>1023</v>
      </c>
    </row>
    <row r="884" spans="1:63" s="1" customFormat="1" ht="15" x14ac:dyDescent="0.25">
      <c r="A884" s="56" t="s">
        <v>127</v>
      </c>
      <c r="B884" s="56" t="s">
        <v>104</v>
      </c>
      <c r="C884" s="56" t="s">
        <v>128</v>
      </c>
      <c r="D884"/>
      <c r="E884"/>
      <c r="F884"/>
      <c r="G884" s="56" t="s">
        <v>129</v>
      </c>
      <c r="H884" s="56" t="s">
        <v>130</v>
      </c>
      <c r="I884" s="56" t="s">
        <v>1015</v>
      </c>
      <c r="J884"/>
      <c r="K884" s="56" t="s">
        <v>70</v>
      </c>
      <c r="L884" s="56" t="s">
        <v>131</v>
      </c>
      <c r="M884"/>
      <c r="N884"/>
      <c r="O884" s="56" t="s">
        <v>1016</v>
      </c>
      <c r="P884"/>
      <c r="Q884" s="56" t="s">
        <v>1018</v>
      </c>
      <c r="R884"/>
      <c r="S884"/>
      <c r="T884" s="56" t="s">
        <v>4004</v>
      </c>
      <c r="U884" s="56" t="s">
        <v>3995</v>
      </c>
      <c r="V884" s="56" t="s">
        <v>766</v>
      </c>
      <c r="W884" s="58">
        <v>42069</v>
      </c>
      <c r="X884" s="59" t="s">
        <v>4005</v>
      </c>
      <c r="Y884" s="56" t="s">
        <v>767</v>
      </c>
      <c r="Z884" s="56" t="s">
        <v>768</v>
      </c>
      <c r="AA884" s="56" t="s">
        <v>769</v>
      </c>
      <c r="AB884" s="56" t="s">
        <v>770</v>
      </c>
      <c r="AC884" s="56" t="s">
        <v>138</v>
      </c>
      <c r="AD884"/>
      <c r="AE884" s="56" t="s">
        <v>771</v>
      </c>
      <c r="AF884" s="56" t="s">
        <v>114</v>
      </c>
      <c r="AG884" s="56" t="s">
        <v>115</v>
      </c>
      <c r="AH884" s="56" t="s">
        <v>772</v>
      </c>
      <c r="AI884" s="56" t="s">
        <v>74</v>
      </c>
      <c r="AJ884" s="56" t="s">
        <v>79</v>
      </c>
      <c r="AK884" s="56" t="s">
        <v>109</v>
      </c>
      <c r="AL884" s="56" t="s">
        <v>110</v>
      </c>
      <c r="AM884"/>
      <c r="AN884" s="56" t="s">
        <v>75</v>
      </c>
      <c r="AO884" s="56" t="s">
        <v>3</v>
      </c>
      <c r="AP884" s="60">
        <v>3315.1</v>
      </c>
      <c r="AQ884" s="60">
        <v>0</v>
      </c>
      <c r="AR884" s="58">
        <v>1</v>
      </c>
      <c r="AS884" s="58">
        <v>0</v>
      </c>
      <c r="AT884" s="60">
        <v>17164.939999999999</v>
      </c>
      <c r="AU884" s="60">
        <v>15018.59</v>
      </c>
      <c r="AV884" s="60">
        <v>3315.1</v>
      </c>
      <c r="AW884" s="60">
        <v>17922.060000000001</v>
      </c>
      <c r="AX884" s="60">
        <v>7882.55</v>
      </c>
      <c r="AY884" s="60">
        <v>25587.95</v>
      </c>
      <c r="AZ884" s="60">
        <v>75015.69</v>
      </c>
      <c r="BA884" s="60">
        <v>86434.07</v>
      </c>
      <c r="BB884" s="60">
        <v>16188.15</v>
      </c>
      <c r="BC884" s="60">
        <v>14363.65</v>
      </c>
      <c r="BD884" s="60">
        <v>2801.29</v>
      </c>
      <c r="BE884" s="60">
        <v>15018.59</v>
      </c>
      <c r="BF884" s="60">
        <v>0</v>
      </c>
      <c r="BG884" s="60">
        <v>0</v>
      </c>
      <c r="BH884" s="60">
        <v>0</v>
      </c>
      <c r="BI884" s="60">
        <v>261214</v>
      </c>
      <c r="BJ884" s="61">
        <v>499</v>
      </c>
      <c r="BK884" s="2" t="s">
        <v>1023</v>
      </c>
    </row>
    <row r="885" spans="1:63" s="1" customFormat="1" ht="15" x14ac:dyDescent="0.25">
      <c r="A885" s="56" t="s">
        <v>127</v>
      </c>
      <c r="B885" s="56" t="s">
        <v>104</v>
      </c>
      <c r="C885" s="56" t="s">
        <v>128</v>
      </c>
      <c r="D885"/>
      <c r="E885"/>
      <c r="F885"/>
      <c r="G885" s="56" t="s">
        <v>129</v>
      </c>
      <c r="H885" s="56" t="s">
        <v>130</v>
      </c>
      <c r="I885" s="56" t="s">
        <v>1015</v>
      </c>
      <c r="J885"/>
      <c r="K885" s="56" t="s">
        <v>70</v>
      </c>
      <c r="L885" s="56" t="s">
        <v>131</v>
      </c>
      <c r="M885"/>
      <c r="N885"/>
      <c r="O885" s="56" t="s">
        <v>1016</v>
      </c>
      <c r="P885"/>
      <c r="Q885" s="56" t="s">
        <v>1018</v>
      </c>
      <c r="R885"/>
      <c r="S885"/>
      <c r="T885" s="56" t="s">
        <v>4004</v>
      </c>
      <c r="U885" s="56" t="s">
        <v>3995</v>
      </c>
      <c r="V885" s="56" t="s">
        <v>766</v>
      </c>
      <c r="W885" s="58">
        <v>42070</v>
      </c>
      <c r="X885" s="59" t="s">
        <v>4005</v>
      </c>
      <c r="Y885" s="56" t="s">
        <v>767</v>
      </c>
      <c r="Z885" s="56" t="s">
        <v>768</v>
      </c>
      <c r="AA885" s="56" t="s">
        <v>769</v>
      </c>
      <c r="AB885" s="56" t="s">
        <v>770</v>
      </c>
      <c r="AC885" s="56" t="s">
        <v>138</v>
      </c>
      <c r="AD885"/>
      <c r="AE885" s="56" t="s">
        <v>771</v>
      </c>
      <c r="AF885" s="56" t="s">
        <v>114</v>
      </c>
      <c r="AG885" s="56" t="s">
        <v>115</v>
      </c>
      <c r="AH885" s="56" t="s">
        <v>772</v>
      </c>
      <c r="AI885" s="56" t="s">
        <v>74</v>
      </c>
      <c r="AJ885" s="56" t="s">
        <v>79</v>
      </c>
      <c r="AK885" s="56" t="s">
        <v>109</v>
      </c>
      <c r="AL885" s="56" t="s">
        <v>110</v>
      </c>
      <c r="AM885"/>
      <c r="AN885" s="56" t="s">
        <v>75</v>
      </c>
      <c r="AO885" s="56" t="s">
        <v>3</v>
      </c>
      <c r="AP885" s="60">
        <v>197.3</v>
      </c>
      <c r="AQ885" s="60">
        <v>0</v>
      </c>
      <c r="AR885" s="58">
        <v>1</v>
      </c>
      <c r="AS885" s="58">
        <v>0</v>
      </c>
      <c r="AT885" s="60">
        <v>17164.939999999999</v>
      </c>
      <c r="AU885" s="60">
        <v>15018.59</v>
      </c>
      <c r="AV885" s="60">
        <v>197.3</v>
      </c>
      <c r="AW885" s="60">
        <v>17922.060000000001</v>
      </c>
      <c r="AX885" s="60">
        <v>7882.55</v>
      </c>
      <c r="AY885" s="60">
        <v>25587.95</v>
      </c>
      <c r="AZ885" s="60">
        <v>75015.69</v>
      </c>
      <c r="BA885" s="60">
        <v>86434.07</v>
      </c>
      <c r="BB885" s="60">
        <v>16188.15</v>
      </c>
      <c r="BC885" s="60">
        <v>14363.65</v>
      </c>
      <c r="BD885" s="60">
        <v>2801.29</v>
      </c>
      <c r="BE885" s="60">
        <v>15018.59</v>
      </c>
      <c r="BF885" s="60">
        <v>0</v>
      </c>
      <c r="BG885" s="60">
        <v>0</v>
      </c>
      <c r="BH885" s="60">
        <v>0</v>
      </c>
      <c r="BI885" s="60">
        <v>261214</v>
      </c>
      <c r="BJ885" s="61">
        <v>499</v>
      </c>
      <c r="BK885" s="2" t="s">
        <v>1023</v>
      </c>
    </row>
    <row r="886" spans="1:63" s="1" customFormat="1" ht="15" x14ac:dyDescent="0.25">
      <c r="A886" s="56" t="s">
        <v>127</v>
      </c>
      <c r="B886" s="56" t="s">
        <v>104</v>
      </c>
      <c r="C886" s="56" t="s">
        <v>128</v>
      </c>
      <c r="D886"/>
      <c r="E886"/>
      <c r="F886"/>
      <c r="G886" s="56" t="s">
        <v>129</v>
      </c>
      <c r="H886" s="56" t="s">
        <v>130</v>
      </c>
      <c r="I886" s="56" t="s">
        <v>1015</v>
      </c>
      <c r="J886"/>
      <c r="K886" s="56" t="s">
        <v>70</v>
      </c>
      <c r="L886" s="56" t="s">
        <v>131</v>
      </c>
      <c r="M886"/>
      <c r="N886"/>
      <c r="O886" s="56" t="s">
        <v>1016</v>
      </c>
      <c r="P886"/>
      <c r="Q886" s="56" t="s">
        <v>1018</v>
      </c>
      <c r="R886"/>
      <c r="S886"/>
      <c r="T886" s="56" t="s">
        <v>4004</v>
      </c>
      <c r="U886" s="56" t="s">
        <v>3995</v>
      </c>
      <c r="V886" s="56" t="s">
        <v>766</v>
      </c>
      <c r="W886" s="58">
        <v>42071</v>
      </c>
      <c r="X886" s="59" t="s">
        <v>4005</v>
      </c>
      <c r="Y886" s="56" t="s">
        <v>767</v>
      </c>
      <c r="Z886" s="56" t="s">
        <v>768</v>
      </c>
      <c r="AA886" s="56" t="s">
        <v>769</v>
      </c>
      <c r="AB886" s="56" t="s">
        <v>770</v>
      </c>
      <c r="AC886" s="56" t="s">
        <v>138</v>
      </c>
      <c r="AD886"/>
      <c r="AE886" s="56" t="s">
        <v>771</v>
      </c>
      <c r="AF886" s="56" t="s">
        <v>114</v>
      </c>
      <c r="AG886" s="56" t="s">
        <v>115</v>
      </c>
      <c r="AH886" s="56" t="s">
        <v>772</v>
      </c>
      <c r="AI886" s="56" t="s">
        <v>74</v>
      </c>
      <c r="AJ886" s="56" t="s">
        <v>79</v>
      </c>
      <c r="AK886" s="56" t="s">
        <v>109</v>
      </c>
      <c r="AL886" s="56" t="s">
        <v>110</v>
      </c>
      <c r="AM886"/>
      <c r="AN886" s="56" t="s">
        <v>75</v>
      </c>
      <c r="AO886" s="56" t="s">
        <v>3</v>
      </c>
      <c r="AP886" s="60">
        <v>898.69</v>
      </c>
      <c r="AQ886" s="60">
        <v>0</v>
      </c>
      <c r="AR886" s="58">
        <v>1</v>
      </c>
      <c r="AS886" s="58">
        <v>0</v>
      </c>
      <c r="AT886" s="60">
        <v>17164.939999999999</v>
      </c>
      <c r="AU886" s="60">
        <v>15018.59</v>
      </c>
      <c r="AV886" s="60">
        <v>898.69</v>
      </c>
      <c r="AW886" s="60">
        <v>17922.060000000001</v>
      </c>
      <c r="AX886" s="60">
        <v>7882.55</v>
      </c>
      <c r="AY886" s="60">
        <v>25587.95</v>
      </c>
      <c r="AZ886" s="60">
        <v>75015.69</v>
      </c>
      <c r="BA886" s="60">
        <v>86434.07</v>
      </c>
      <c r="BB886" s="60">
        <v>16188.15</v>
      </c>
      <c r="BC886" s="60">
        <v>14363.65</v>
      </c>
      <c r="BD886" s="60">
        <v>2801.29</v>
      </c>
      <c r="BE886" s="60">
        <v>15018.59</v>
      </c>
      <c r="BF886" s="60">
        <v>0</v>
      </c>
      <c r="BG886" s="60">
        <v>0</v>
      </c>
      <c r="BH886" s="60">
        <v>0</v>
      </c>
      <c r="BI886" s="60">
        <v>261214</v>
      </c>
      <c r="BJ886" s="61">
        <v>499</v>
      </c>
      <c r="BK886" s="2" t="s">
        <v>1023</v>
      </c>
    </row>
    <row r="887" spans="1:63" s="1" customFormat="1" ht="15" x14ac:dyDescent="0.25">
      <c r="A887" s="56" t="s">
        <v>127</v>
      </c>
      <c r="B887" s="56" t="s">
        <v>104</v>
      </c>
      <c r="C887" s="56" t="s">
        <v>128</v>
      </c>
      <c r="D887"/>
      <c r="E887"/>
      <c r="F887"/>
      <c r="G887" s="56" t="s">
        <v>129</v>
      </c>
      <c r="H887" s="56" t="s">
        <v>130</v>
      </c>
      <c r="I887" s="56" t="s">
        <v>1015</v>
      </c>
      <c r="J887"/>
      <c r="K887" s="56" t="s">
        <v>70</v>
      </c>
      <c r="L887" s="56" t="s">
        <v>131</v>
      </c>
      <c r="M887"/>
      <c r="N887"/>
      <c r="O887" s="56" t="s">
        <v>1016</v>
      </c>
      <c r="P887"/>
      <c r="Q887" s="56" t="s">
        <v>1018</v>
      </c>
      <c r="R887"/>
      <c r="S887"/>
      <c r="T887" s="56" t="s">
        <v>4006</v>
      </c>
      <c r="U887" s="56" t="s">
        <v>4004</v>
      </c>
      <c r="V887" s="56" t="s">
        <v>162</v>
      </c>
      <c r="W887" s="58">
        <v>32637</v>
      </c>
      <c r="X887" s="59" t="s">
        <v>4007</v>
      </c>
      <c r="Y887" s="56" t="s">
        <v>163</v>
      </c>
      <c r="Z887" s="56" t="s">
        <v>164</v>
      </c>
      <c r="AA887" s="56" t="s">
        <v>119</v>
      </c>
      <c r="AB887" s="56" t="s">
        <v>165</v>
      </c>
      <c r="AC887" s="56" t="s">
        <v>166</v>
      </c>
      <c r="AD887"/>
      <c r="AE887" s="56" t="s">
        <v>167</v>
      </c>
      <c r="AF887" s="56" t="s">
        <v>114</v>
      </c>
      <c r="AG887" s="56" t="s">
        <v>115</v>
      </c>
      <c r="AH887" s="56" t="s">
        <v>168</v>
      </c>
      <c r="AI887" s="56" t="s">
        <v>74</v>
      </c>
      <c r="AJ887" s="56" t="s">
        <v>79</v>
      </c>
      <c r="AK887" s="56" t="s">
        <v>169</v>
      </c>
      <c r="AL887" s="56" t="s">
        <v>169</v>
      </c>
      <c r="AM887"/>
      <c r="AN887" s="56" t="s">
        <v>75</v>
      </c>
      <c r="AO887" s="56" t="s">
        <v>3</v>
      </c>
      <c r="AP887" s="60">
        <v>24.02</v>
      </c>
      <c r="AQ887" s="60">
        <v>0</v>
      </c>
      <c r="AR887" s="58">
        <v>1</v>
      </c>
      <c r="AS887" s="58">
        <v>0</v>
      </c>
      <c r="AT887" s="60">
        <v>17164.939999999999</v>
      </c>
      <c r="AU887" s="60">
        <v>15018.59</v>
      </c>
      <c r="AV887" s="60">
        <v>24.02</v>
      </c>
      <c r="AW887" s="60">
        <v>17922.060000000001</v>
      </c>
      <c r="AX887" s="60">
        <v>7882.55</v>
      </c>
      <c r="AY887" s="60">
        <v>25587.95</v>
      </c>
      <c r="AZ887" s="60">
        <v>75015.69</v>
      </c>
      <c r="BA887" s="60">
        <v>86434.07</v>
      </c>
      <c r="BB887" s="60">
        <v>16188.15</v>
      </c>
      <c r="BC887" s="60">
        <v>14363.65</v>
      </c>
      <c r="BD887" s="60">
        <v>2801.29</v>
      </c>
      <c r="BE887" s="60">
        <v>15018.59</v>
      </c>
      <c r="BF887" s="60">
        <v>0</v>
      </c>
      <c r="BG887" s="60">
        <v>0</v>
      </c>
      <c r="BH887" s="60">
        <v>0</v>
      </c>
      <c r="BI887" s="60">
        <v>261214</v>
      </c>
      <c r="BJ887" s="61">
        <v>499</v>
      </c>
      <c r="BK887" s="2" t="s">
        <v>1023</v>
      </c>
    </row>
    <row r="888" spans="1:63" s="1" customFormat="1" ht="23.25" x14ac:dyDescent="0.25">
      <c r="A888" s="56" t="s">
        <v>127</v>
      </c>
      <c r="B888" s="56" t="s">
        <v>104</v>
      </c>
      <c r="C888" s="56" t="s">
        <v>128</v>
      </c>
      <c r="D888"/>
      <c r="E888"/>
      <c r="F888"/>
      <c r="G888" s="56" t="s">
        <v>129</v>
      </c>
      <c r="H888" s="56" t="s">
        <v>130</v>
      </c>
      <c r="I888" s="56" t="s">
        <v>1015</v>
      </c>
      <c r="J888"/>
      <c r="K888" s="56" t="s">
        <v>70</v>
      </c>
      <c r="L888" s="56" t="s">
        <v>131</v>
      </c>
      <c r="M888"/>
      <c r="N888"/>
      <c r="O888" s="56" t="s">
        <v>1016</v>
      </c>
      <c r="P888"/>
      <c r="Q888" s="56" t="s">
        <v>1018</v>
      </c>
      <c r="R888"/>
      <c r="S888"/>
      <c r="T888" s="56" t="s">
        <v>4006</v>
      </c>
      <c r="U888" s="56" t="s">
        <v>4004</v>
      </c>
      <c r="V888" s="56" t="s">
        <v>3967</v>
      </c>
      <c r="W888" s="58">
        <v>31471</v>
      </c>
      <c r="X888" s="59" t="s">
        <v>4008</v>
      </c>
      <c r="Y888" s="56" t="s">
        <v>4009</v>
      </c>
      <c r="Z888" s="56" t="s">
        <v>4010</v>
      </c>
      <c r="AA888" s="56" t="s">
        <v>782</v>
      </c>
      <c r="AB888" s="56" t="s">
        <v>4011</v>
      </c>
      <c r="AC888" s="56" t="s">
        <v>4012</v>
      </c>
      <c r="AD888"/>
      <c r="AE888" s="56" t="s">
        <v>4013</v>
      </c>
      <c r="AF888" s="56" t="s">
        <v>114</v>
      </c>
      <c r="AG888" s="56" t="s">
        <v>115</v>
      </c>
      <c r="AH888" s="56" t="s">
        <v>4014</v>
      </c>
      <c r="AI888" s="56" t="s">
        <v>74</v>
      </c>
      <c r="AJ888" s="56" t="s">
        <v>836</v>
      </c>
      <c r="AK888" s="56" t="s">
        <v>109</v>
      </c>
      <c r="AL888" s="56" t="s">
        <v>110</v>
      </c>
      <c r="AM888"/>
      <c r="AN888" s="56" t="s">
        <v>75</v>
      </c>
      <c r="AO888" s="56" t="s">
        <v>3</v>
      </c>
      <c r="AP888" s="60">
        <v>358</v>
      </c>
      <c r="AQ888" s="60">
        <v>0</v>
      </c>
      <c r="AR888" s="58">
        <v>1</v>
      </c>
      <c r="AS888" s="58">
        <v>0</v>
      </c>
      <c r="AT888" s="60">
        <v>17164.939999999999</v>
      </c>
      <c r="AU888" s="60">
        <v>15018.59</v>
      </c>
      <c r="AV888" s="60">
        <v>358</v>
      </c>
      <c r="AW888" s="60">
        <v>17922.060000000001</v>
      </c>
      <c r="AX888" s="60">
        <v>7882.55</v>
      </c>
      <c r="AY888" s="60">
        <v>25587.95</v>
      </c>
      <c r="AZ888" s="60">
        <v>75015.69</v>
      </c>
      <c r="BA888" s="60">
        <v>86434.07</v>
      </c>
      <c r="BB888" s="60">
        <v>16188.15</v>
      </c>
      <c r="BC888" s="60">
        <v>14363.65</v>
      </c>
      <c r="BD888" s="60">
        <v>2801.29</v>
      </c>
      <c r="BE888" s="60">
        <v>15018.59</v>
      </c>
      <c r="BF888" s="60">
        <v>0</v>
      </c>
      <c r="BG888" s="60">
        <v>0</v>
      </c>
      <c r="BH888" s="60">
        <v>0</v>
      </c>
      <c r="BI888" s="60">
        <v>261214</v>
      </c>
      <c r="BJ888" s="61">
        <v>499</v>
      </c>
      <c r="BK888" s="2" t="s">
        <v>1023</v>
      </c>
    </row>
    <row r="889" spans="1:63" s="1" customFormat="1" ht="15" x14ac:dyDescent="0.25">
      <c r="A889" s="56" t="s">
        <v>127</v>
      </c>
      <c r="B889" s="56" t="s">
        <v>104</v>
      </c>
      <c r="C889" s="56" t="s">
        <v>128</v>
      </c>
      <c r="D889"/>
      <c r="E889"/>
      <c r="F889"/>
      <c r="G889" s="56" t="s">
        <v>129</v>
      </c>
      <c r="H889" s="56" t="s">
        <v>130</v>
      </c>
      <c r="I889" s="56" t="s">
        <v>1015</v>
      </c>
      <c r="J889"/>
      <c r="K889" s="56" t="s">
        <v>70</v>
      </c>
      <c r="L889" s="56" t="s">
        <v>131</v>
      </c>
      <c r="M889"/>
      <c r="N889"/>
      <c r="O889" s="56" t="s">
        <v>1016</v>
      </c>
      <c r="P889"/>
      <c r="Q889" s="56" t="s">
        <v>1018</v>
      </c>
      <c r="R889"/>
      <c r="S889"/>
      <c r="T889" s="56" t="s">
        <v>4015</v>
      </c>
      <c r="U889" s="56" t="s">
        <v>4015</v>
      </c>
      <c r="V889" s="56" t="s">
        <v>801</v>
      </c>
      <c r="W889" s="58">
        <v>23347</v>
      </c>
      <c r="X889" s="59" t="s">
        <v>4016</v>
      </c>
      <c r="Y889" s="56" t="s">
        <v>855</v>
      </c>
      <c r="Z889" s="56" t="s">
        <v>856</v>
      </c>
      <c r="AA889" s="56" t="s">
        <v>839</v>
      </c>
      <c r="AB889" s="56" t="s">
        <v>840</v>
      </c>
      <c r="AC889" s="56" t="s">
        <v>71</v>
      </c>
      <c r="AD889"/>
      <c r="AE889" s="56" t="s">
        <v>805</v>
      </c>
      <c r="AF889" s="56" t="s">
        <v>72</v>
      </c>
      <c r="AG889" s="56" t="s">
        <v>73</v>
      </c>
      <c r="AH889" s="56" t="s">
        <v>806</v>
      </c>
      <c r="AI889" s="56" t="s">
        <v>74</v>
      </c>
      <c r="AJ889" s="56" t="s">
        <v>857</v>
      </c>
      <c r="AK889" s="56" t="s">
        <v>858</v>
      </c>
      <c r="AL889" s="56" t="s">
        <v>858</v>
      </c>
      <c r="AM889"/>
      <c r="AN889" s="56" t="s">
        <v>75</v>
      </c>
      <c r="AO889" s="56" t="s">
        <v>3</v>
      </c>
      <c r="AP889" s="60">
        <v>0</v>
      </c>
      <c r="AQ889" s="60">
        <v>-1191.1600000000001</v>
      </c>
      <c r="AR889" s="58">
        <v>0</v>
      </c>
      <c r="AS889" s="58">
        <v>1</v>
      </c>
      <c r="AT889" s="60">
        <v>17164.939999999999</v>
      </c>
      <c r="AU889" s="60">
        <v>15018.59</v>
      </c>
      <c r="AV889" s="60">
        <v>-1191.1600000000001</v>
      </c>
      <c r="AW889" s="60">
        <v>17922.060000000001</v>
      </c>
      <c r="AX889" s="60">
        <v>7882.55</v>
      </c>
      <c r="AY889" s="60">
        <v>25587.95</v>
      </c>
      <c r="AZ889" s="60">
        <v>75015.69</v>
      </c>
      <c r="BA889" s="60">
        <v>86434.07</v>
      </c>
      <c r="BB889" s="60">
        <v>16188.15</v>
      </c>
      <c r="BC889" s="60">
        <v>14363.65</v>
      </c>
      <c r="BD889" s="60">
        <v>2801.29</v>
      </c>
      <c r="BE889" s="60">
        <v>15018.59</v>
      </c>
      <c r="BF889" s="60">
        <v>0</v>
      </c>
      <c r="BG889" s="60">
        <v>0</v>
      </c>
      <c r="BH889" s="60">
        <v>0</v>
      </c>
      <c r="BI889" s="60">
        <v>261214</v>
      </c>
      <c r="BJ889" s="61">
        <v>499</v>
      </c>
      <c r="BK889" s="2" t="s">
        <v>1023</v>
      </c>
    </row>
    <row r="890" spans="1:63" s="1" customFormat="1" ht="15" x14ac:dyDescent="0.25">
      <c r="A890" s="56" t="s">
        <v>127</v>
      </c>
      <c r="B890" s="56" t="s">
        <v>104</v>
      </c>
      <c r="C890" s="56" t="s">
        <v>128</v>
      </c>
      <c r="D890"/>
      <c r="E890"/>
      <c r="F890"/>
      <c r="G890" s="56" t="s">
        <v>129</v>
      </c>
      <c r="H890" s="56" t="s">
        <v>130</v>
      </c>
      <c r="I890" s="56" t="s">
        <v>1015</v>
      </c>
      <c r="J890"/>
      <c r="K890" s="56" t="s">
        <v>70</v>
      </c>
      <c r="L890" s="56" t="s">
        <v>131</v>
      </c>
      <c r="M890"/>
      <c r="N890"/>
      <c r="O890" s="56" t="s">
        <v>1016</v>
      </c>
      <c r="P890"/>
      <c r="Q890" s="56" t="s">
        <v>1018</v>
      </c>
      <c r="R890"/>
      <c r="S890"/>
      <c r="T890" s="56" t="s">
        <v>4015</v>
      </c>
      <c r="U890" s="56" t="s">
        <v>4015</v>
      </c>
      <c r="V890" s="56" t="s">
        <v>801</v>
      </c>
      <c r="W890" s="58">
        <v>23348</v>
      </c>
      <c r="X890" s="59" t="s">
        <v>4016</v>
      </c>
      <c r="Y890" s="56" t="s">
        <v>855</v>
      </c>
      <c r="Z890" s="56" t="s">
        <v>856</v>
      </c>
      <c r="AA890" s="56" t="s">
        <v>839</v>
      </c>
      <c r="AB890" s="56" t="s">
        <v>840</v>
      </c>
      <c r="AC890" s="56" t="s">
        <v>71</v>
      </c>
      <c r="AD890"/>
      <c r="AE890" s="56" t="s">
        <v>805</v>
      </c>
      <c r="AF890" s="56" t="s">
        <v>72</v>
      </c>
      <c r="AG890" s="56" t="s">
        <v>73</v>
      </c>
      <c r="AH890" s="56" t="s">
        <v>806</v>
      </c>
      <c r="AI890" s="56" t="s">
        <v>74</v>
      </c>
      <c r="AJ890" s="56" t="s">
        <v>857</v>
      </c>
      <c r="AK890" s="56" t="s">
        <v>858</v>
      </c>
      <c r="AL890" s="56" t="s">
        <v>858</v>
      </c>
      <c r="AM890"/>
      <c r="AN890" s="56" t="s">
        <v>75</v>
      </c>
      <c r="AO890" s="56" t="s">
        <v>3</v>
      </c>
      <c r="AP890" s="60">
        <v>0</v>
      </c>
      <c r="AQ890" s="60">
        <v>-1208.8399999999999</v>
      </c>
      <c r="AR890" s="58">
        <v>0</v>
      </c>
      <c r="AS890" s="58">
        <v>1</v>
      </c>
      <c r="AT890" s="60">
        <v>17164.939999999999</v>
      </c>
      <c r="AU890" s="60">
        <v>15018.59</v>
      </c>
      <c r="AV890" s="60">
        <v>-1208.8399999999999</v>
      </c>
      <c r="AW890" s="60">
        <v>17922.060000000001</v>
      </c>
      <c r="AX890" s="60">
        <v>7882.55</v>
      </c>
      <c r="AY890" s="60">
        <v>25587.95</v>
      </c>
      <c r="AZ890" s="60">
        <v>75015.69</v>
      </c>
      <c r="BA890" s="60">
        <v>86434.07</v>
      </c>
      <c r="BB890" s="60">
        <v>16188.15</v>
      </c>
      <c r="BC890" s="60">
        <v>14363.65</v>
      </c>
      <c r="BD890" s="60">
        <v>2801.29</v>
      </c>
      <c r="BE890" s="60">
        <v>15018.59</v>
      </c>
      <c r="BF890" s="60">
        <v>0</v>
      </c>
      <c r="BG890" s="60">
        <v>0</v>
      </c>
      <c r="BH890" s="60">
        <v>0</v>
      </c>
      <c r="BI890" s="60">
        <v>261214</v>
      </c>
      <c r="BJ890" s="61">
        <v>499</v>
      </c>
      <c r="BK890" s="2" t="s">
        <v>1023</v>
      </c>
    </row>
    <row r="891" spans="1:63" s="1" customFormat="1" ht="15" x14ac:dyDescent="0.25">
      <c r="A891" s="56" t="s">
        <v>127</v>
      </c>
      <c r="B891" s="56" t="s">
        <v>104</v>
      </c>
      <c r="C891" s="56" t="s">
        <v>128</v>
      </c>
      <c r="D891"/>
      <c r="E891"/>
      <c r="F891"/>
      <c r="G891" s="56" t="s">
        <v>129</v>
      </c>
      <c r="H891" s="56" t="s">
        <v>130</v>
      </c>
      <c r="I891" s="56" t="s">
        <v>1015</v>
      </c>
      <c r="J891"/>
      <c r="K891" s="56" t="s">
        <v>70</v>
      </c>
      <c r="L891" s="56" t="s">
        <v>131</v>
      </c>
      <c r="M891"/>
      <c r="N891"/>
      <c r="O891" s="56" t="s">
        <v>1016</v>
      </c>
      <c r="P891"/>
      <c r="Q891" s="56" t="s">
        <v>1018</v>
      </c>
      <c r="R891"/>
      <c r="S891"/>
      <c r="T891" s="56" t="s">
        <v>4017</v>
      </c>
      <c r="U891" s="56" t="s">
        <v>4006</v>
      </c>
      <c r="V891" s="56" t="s">
        <v>1034</v>
      </c>
      <c r="W891" s="58">
        <v>23630</v>
      </c>
      <c r="X891" s="59" t="s">
        <v>4018</v>
      </c>
      <c r="Y891" s="56" t="s">
        <v>1025</v>
      </c>
      <c r="Z891" s="56" t="s">
        <v>1026</v>
      </c>
      <c r="AA891" s="56" t="s">
        <v>98</v>
      </c>
      <c r="AB891" s="56" t="s">
        <v>99</v>
      </c>
      <c r="AC891" s="56" t="s">
        <v>100</v>
      </c>
      <c r="AD891"/>
      <c r="AE891" s="56" t="s">
        <v>1027</v>
      </c>
      <c r="AF891" s="56" t="s">
        <v>762</v>
      </c>
      <c r="AG891" s="56" t="s">
        <v>763</v>
      </c>
      <c r="AH891" s="56" t="s">
        <v>764</v>
      </c>
      <c r="AI891" s="56" t="s">
        <v>74</v>
      </c>
      <c r="AJ891" s="56" t="s">
        <v>98</v>
      </c>
      <c r="AK891" s="56" t="s">
        <v>765</v>
      </c>
      <c r="AL891" s="56" t="s">
        <v>765</v>
      </c>
      <c r="AM891"/>
      <c r="AN891" s="56" t="s">
        <v>75</v>
      </c>
      <c r="AO891" s="56" t="s">
        <v>3</v>
      </c>
      <c r="AP891" s="60">
        <v>1191.6099999999999</v>
      </c>
      <c r="AQ891" s="60">
        <v>0</v>
      </c>
      <c r="AR891" s="58">
        <v>1</v>
      </c>
      <c r="AS891" s="58">
        <v>0</v>
      </c>
      <c r="AT891" s="60">
        <v>17164.939999999999</v>
      </c>
      <c r="AU891" s="60">
        <v>15018.59</v>
      </c>
      <c r="AV891" s="60">
        <v>1191.6099999999999</v>
      </c>
      <c r="AW891" s="60">
        <v>17922.060000000001</v>
      </c>
      <c r="AX891" s="60">
        <v>7882.55</v>
      </c>
      <c r="AY891" s="60">
        <v>25587.95</v>
      </c>
      <c r="AZ891" s="60">
        <v>75015.69</v>
      </c>
      <c r="BA891" s="60">
        <v>86434.07</v>
      </c>
      <c r="BB891" s="60">
        <v>16188.15</v>
      </c>
      <c r="BC891" s="60">
        <v>14363.65</v>
      </c>
      <c r="BD891" s="60">
        <v>2801.29</v>
      </c>
      <c r="BE891" s="60">
        <v>15018.59</v>
      </c>
      <c r="BF891" s="60">
        <v>0</v>
      </c>
      <c r="BG891" s="60">
        <v>0</v>
      </c>
      <c r="BH891" s="60">
        <v>0</v>
      </c>
      <c r="BI891" s="60">
        <v>261214</v>
      </c>
      <c r="BJ891" s="61">
        <v>499</v>
      </c>
      <c r="BK891" s="2" t="s">
        <v>1023</v>
      </c>
    </row>
    <row r="892" spans="1:63" s="1" customFormat="1" ht="15" x14ac:dyDescent="0.25">
      <c r="A892" s="56" t="s">
        <v>127</v>
      </c>
      <c r="B892" s="56" t="s">
        <v>104</v>
      </c>
      <c r="C892" s="56" t="s">
        <v>128</v>
      </c>
      <c r="D892"/>
      <c r="E892"/>
      <c r="F892"/>
      <c r="G892" s="56" t="s">
        <v>129</v>
      </c>
      <c r="H892" s="56" t="s">
        <v>130</v>
      </c>
      <c r="I892" s="56" t="s">
        <v>1015</v>
      </c>
      <c r="J892"/>
      <c r="K892" s="56" t="s">
        <v>70</v>
      </c>
      <c r="L892" s="56" t="s">
        <v>131</v>
      </c>
      <c r="M892"/>
      <c r="N892"/>
      <c r="O892" s="56" t="s">
        <v>1016</v>
      </c>
      <c r="P892"/>
      <c r="Q892" s="56" t="s">
        <v>1018</v>
      </c>
      <c r="R892"/>
      <c r="S892"/>
      <c r="T892" s="56" t="s">
        <v>4017</v>
      </c>
      <c r="U892" s="56" t="s">
        <v>4006</v>
      </c>
      <c r="V892" s="56" t="s">
        <v>4019</v>
      </c>
      <c r="W892" s="58">
        <v>23631</v>
      </c>
      <c r="X892" s="59" t="s">
        <v>4020</v>
      </c>
      <c r="Y892" s="56" t="s">
        <v>1025</v>
      </c>
      <c r="Z892" s="56" t="s">
        <v>1026</v>
      </c>
      <c r="AA892" s="56" t="s">
        <v>98</v>
      </c>
      <c r="AB892" s="56" t="s">
        <v>99</v>
      </c>
      <c r="AC892" s="56" t="s">
        <v>100</v>
      </c>
      <c r="AD892"/>
      <c r="AE892" s="56" t="s">
        <v>1027</v>
      </c>
      <c r="AF892" s="56" t="s">
        <v>762</v>
      </c>
      <c r="AG892" s="56" t="s">
        <v>763</v>
      </c>
      <c r="AH892" s="56" t="s">
        <v>764</v>
      </c>
      <c r="AI892" s="56" t="s">
        <v>74</v>
      </c>
      <c r="AJ892" s="56" t="s">
        <v>98</v>
      </c>
      <c r="AK892" s="56" t="s">
        <v>765</v>
      </c>
      <c r="AL892" s="56" t="s">
        <v>765</v>
      </c>
      <c r="AM892"/>
      <c r="AN892" s="56" t="s">
        <v>75</v>
      </c>
      <c r="AO892" s="56" t="s">
        <v>3</v>
      </c>
      <c r="AP892" s="60">
        <v>1208.8399999999999</v>
      </c>
      <c r="AQ892" s="60">
        <v>0</v>
      </c>
      <c r="AR892" s="58">
        <v>1</v>
      </c>
      <c r="AS892" s="58">
        <v>0</v>
      </c>
      <c r="AT892" s="60">
        <v>17164.939999999999</v>
      </c>
      <c r="AU892" s="60">
        <v>15018.59</v>
      </c>
      <c r="AV892" s="60">
        <v>1208.8399999999999</v>
      </c>
      <c r="AW892" s="60">
        <v>17922.060000000001</v>
      </c>
      <c r="AX892" s="60">
        <v>7882.55</v>
      </c>
      <c r="AY892" s="60">
        <v>25587.95</v>
      </c>
      <c r="AZ892" s="60">
        <v>75015.69</v>
      </c>
      <c r="BA892" s="60">
        <v>86434.07</v>
      </c>
      <c r="BB892" s="60">
        <v>16188.15</v>
      </c>
      <c r="BC892" s="60">
        <v>14363.65</v>
      </c>
      <c r="BD892" s="60">
        <v>2801.29</v>
      </c>
      <c r="BE892" s="60">
        <v>15018.59</v>
      </c>
      <c r="BF892" s="60">
        <v>0</v>
      </c>
      <c r="BG892" s="60">
        <v>0</v>
      </c>
      <c r="BH892" s="60">
        <v>0</v>
      </c>
      <c r="BI892" s="60">
        <v>261214</v>
      </c>
      <c r="BJ892" s="61">
        <v>499</v>
      </c>
      <c r="BK892" s="2" t="s">
        <v>1023</v>
      </c>
    </row>
    <row r="893" spans="1:63" s="1" customFormat="1" ht="23.25" x14ac:dyDescent="0.25">
      <c r="A893" s="56" t="s">
        <v>127</v>
      </c>
      <c r="B893" s="56" t="s">
        <v>104</v>
      </c>
      <c r="C893" s="56" t="s">
        <v>128</v>
      </c>
      <c r="D893"/>
      <c r="E893"/>
      <c r="F893"/>
      <c r="G893" s="56" t="s">
        <v>129</v>
      </c>
      <c r="H893" s="56" t="s">
        <v>130</v>
      </c>
      <c r="I893" s="56" t="s">
        <v>1015</v>
      </c>
      <c r="J893"/>
      <c r="K893" s="56" t="s">
        <v>70</v>
      </c>
      <c r="L893" s="56" t="s">
        <v>131</v>
      </c>
      <c r="M893"/>
      <c r="N893"/>
      <c r="O893" s="56" t="s">
        <v>1016</v>
      </c>
      <c r="P893"/>
      <c r="Q893" s="56" t="s">
        <v>1018</v>
      </c>
      <c r="R893"/>
      <c r="S893"/>
      <c r="T893" s="56" t="s">
        <v>4017</v>
      </c>
      <c r="U893" s="56" t="s">
        <v>4006</v>
      </c>
      <c r="V893" s="56" t="s">
        <v>112</v>
      </c>
      <c r="W893" s="58">
        <v>21170</v>
      </c>
      <c r="X893" s="59" t="s">
        <v>4021</v>
      </c>
      <c r="Y893" s="56" t="s">
        <v>140</v>
      </c>
      <c r="Z893" s="56" t="s">
        <v>141</v>
      </c>
      <c r="AA893" s="56" t="s">
        <v>142</v>
      </c>
      <c r="AB893" s="56" t="s">
        <v>143</v>
      </c>
      <c r="AC893" s="56" t="s">
        <v>144</v>
      </c>
      <c r="AD893"/>
      <c r="AE893" s="56" t="s">
        <v>1022</v>
      </c>
      <c r="AF893" s="56" t="s">
        <v>114</v>
      </c>
      <c r="AG893" s="56" t="s">
        <v>115</v>
      </c>
      <c r="AH893" s="56" t="s">
        <v>146</v>
      </c>
      <c r="AI893" s="56" t="s">
        <v>74</v>
      </c>
      <c r="AJ893" s="56" t="s">
        <v>147</v>
      </c>
      <c r="AK893" s="56" t="s">
        <v>148</v>
      </c>
      <c r="AL893" s="56" t="s">
        <v>148</v>
      </c>
      <c r="AM893"/>
      <c r="AN893" s="56" t="s">
        <v>75</v>
      </c>
      <c r="AO893" s="56" t="s">
        <v>3</v>
      </c>
      <c r="AP893" s="60">
        <v>3.15</v>
      </c>
      <c r="AQ893" s="60">
        <v>0</v>
      </c>
      <c r="AR893" s="58">
        <v>1</v>
      </c>
      <c r="AS893" s="58">
        <v>0</v>
      </c>
      <c r="AT893" s="60">
        <v>17164.939999999999</v>
      </c>
      <c r="AU893" s="60">
        <v>15018.59</v>
      </c>
      <c r="AV893" s="60">
        <v>3.15</v>
      </c>
      <c r="AW893" s="60">
        <v>17922.060000000001</v>
      </c>
      <c r="AX893" s="60">
        <v>7882.55</v>
      </c>
      <c r="AY893" s="60">
        <v>25587.95</v>
      </c>
      <c r="AZ893" s="60">
        <v>75015.69</v>
      </c>
      <c r="BA893" s="60">
        <v>86434.07</v>
      </c>
      <c r="BB893" s="60">
        <v>16188.15</v>
      </c>
      <c r="BC893" s="60">
        <v>14363.65</v>
      </c>
      <c r="BD893" s="60">
        <v>2801.29</v>
      </c>
      <c r="BE893" s="60">
        <v>15018.59</v>
      </c>
      <c r="BF893" s="60">
        <v>0</v>
      </c>
      <c r="BG893" s="60">
        <v>0</v>
      </c>
      <c r="BH893" s="60">
        <v>0</v>
      </c>
      <c r="BI893" s="60">
        <v>261214</v>
      </c>
      <c r="BJ893" s="61">
        <v>499</v>
      </c>
      <c r="BK893" s="2" t="s">
        <v>1023</v>
      </c>
    </row>
    <row r="894" spans="1:63" s="1" customFormat="1" ht="23.25" x14ac:dyDescent="0.25">
      <c r="A894" s="56" t="s">
        <v>127</v>
      </c>
      <c r="B894" s="56" t="s">
        <v>104</v>
      </c>
      <c r="C894" s="56" t="s">
        <v>128</v>
      </c>
      <c r="D894"/>
      <c r="E894"/>
      <c r="F894"/>
      <c r="G894" s="56" t="s">
        <v>129</v>
      </c>
      <c r="H894" s="56" t="s">
        <v>130</v>
      </c>
      <c r="I894" s="56" t="s">
        <v>1015</v>
      </c>
      <c r="J894"/>
      <c r="K894" s="56" t="s">
        <v>70</v>
      </c>
      <c r="L894" s="56" t="s">
        <v>131</v>
      </c>
      <c r="M894"/>
      <c r="N894"/>
      <c r="O894" s="56" t="s">
        <v>1016</v>
      </c>
      <c r="P894"/>
      <c r="Q894" s="56" t="s">
        <v>1018</v>
      </c>
      <c r="R894"/>
      <c r="S894"/>
      <c r="T894" s="56" t="s">
        <v>4017</v>
      </c>
      <c r="U894" s="56" t="s">
        <v>4015</v>
      </c>
      <c r="V894" s="56" t="s">
        <v>112</v>
      </c>
      <c r="W894" s="58">
        <v>21161</v>
      </c>
      <c r="X894" s="59" t="s">
        <v>4022</v>
      </c>
      <c r="Y894" s="56" t="s">
        <v>140</v>
      </c>
      <c r="Z894" s="56" t="s">
        <v>141</v>
      </c>
      <c r="AA894" s="56" t="s">
        <v>142</v>
      </c>
      <c r="AB894" s="56" t="s">
        <v>143</v>
      </c>
      <c r="AC894" s="56" t="s">
        <v>144</v>
      </c>
      <c r="AD894"/>
      <c r="AE894" s="56" t="s">
        <v>1022</v>
      </c>
      <c r="AF894" s="56" t="s">
        <v>114</v>
      </c>
      <c r="AG894" s="56" t="s">
        <v>115</v>
      </c>
      <c r="AH894" s="56" t="s">
        <v>146</v>
      </c>
      <c r="AI894" s="56" t="s">
        <v>74</v>
      </c>
      <c r="AJ894" s="56" t="s">
        <v>147</v>
      </c>
      <c r="AK894" s="56" t="s">
        <v>148</v>
      </c>
      <c r="AL894" s="56" t="s">
        <v>148</v>
      </c>
      <c r="AM894"/>
      <c r="AN894" s="56" t="s">
        <v>75</v>
      </c>
      <c r="AO894" s="56" t="s">
        <v>3</v>
      </c>
      <c r="AP894" s="60">
        <v>7.05</v>
      </c>
      <c r="AQ894" s="60">
        <v>0</v>
      </c>
      <c r="AR894" s="58">
        <v>1</v>
      </c>
      <c r="AS894" s="58">
        <v>0</v>
      </c>
      <c r="AT894" s="60">
        <v>17164.939999999999</v>
      </c>
      <c r="AU894" s="60">
        <v>15018.59</v>
      </c>
      <c r="AV894" s="60">
        <v>7.05</v>
      </c>
      <c r="AW894" s="60">
        <v>17922.060000000001</v>
      </c>
      <c r="AX894" s="60">
        <v>7882.55</v>
      </c>
      <c r="AY894" s="60">
        <v>25587.95</v>
      </c>
      <c r="AZ894" s="60">
        <v>75015.69</v>
      </c>
      <c r="BA894" s="60">
        <v>86434.07</v>
      </c>
      <c r="BB894" s="60">
        <v>16188.15</v>
      </c>
      <c r="BC894" s="60">
        <v>14363.65</v>
      </c>
      <c r="BD894" s="60">
        <v>2801.29</v>
      </c>
      <c r="BE894" s="60">
        <v>15018.59</v>
      </c>
      <c r="BF894" s="60">
        <v>0</v>
      </c>
      <c r="BG894" s="60">
        <v>0</v>
      </c>
      <c r="BH894" s="60">
        <v>0</v>
      </c>
      <c r="BI894" s="60">
        <v>261214</v>
      </c>
      <c r="BJ894" s="61">
        <v>499</v>
      </c>
      <c r="BK894" s="2" t="s">
        <v>1023</v>
      </c>
    </row>
    <row r="895" spans="1:63" s="1" customFormat="1" ht="23.25" x14ac:dyDescent="0.25">
      <c r="A895" s="56" t="s">
        <v>127</v>
      </c>
      <c r="B895" s="56" t="s">
        <v>104</v>
      </c>
      <c r="C895" s="56" t="s">
        <v>128</v>
      </c>
      <c r="D895"/>
      <c r="E895"/>
      <c r="F895"/>
      <c r="G895" s="56" t="s">
        <v>129</v>
      </c>
      <c r="H895" s="56" t="s">
        <v>130</v>
      </c>
      <c r="I895" s="56" t="s">
        <v>1015</v>
      </c>
      <c r="J895"/>
      <c r="K895" s="56" t="s">
        <v>70</v>
      </c>
      <c r="L895" s="56" t="s">
        <v>131</v>
      </c>
      <c r="M895"/>
      <c r="N895"/>
      <c r="O895" s="56" t="s">
        <v>1016</v>
      </c>
      <c r="P895"/>
      <c r="Q895" s="56" t="s">
        <v>1018</v>
      </c>
      <c r="R895"/>
      <c r="S895"/>
      <c r="T895" s="56" t="s">
        <v>4023</v>
      </c>
      <c r="U895" s="56" t="s">
        <v>4017</v>
      </c>
      <c r="V895" s="56" t="s">
        <v>112</v>
      </c>
      <c r="W895" s="58">
        <v>38004</v>
      </c>
      <c r="X895" s="59" t="s">
        <v>4024</v>
      </c>
      <c r="Y895" s="56" t="s">
        <v>140</v>
      </c>
      <c r="Z895" s="56" t="s">
        <v>141</v>
      </c>
      <c r="AA895" s="56" t="s">
        <v>142</v>
      </c>
      <c r="AB895" s="56" t="s">
        <v>143</v>
      </c>
      <c r="AC895" s="56" t="s">
        <v>144</v>
      </c>
      <c r="AD895"/>
      <c r="AE895" s="56" t="s">
        <v>1022</v>
      </c>
      <c r="AF895" s="56" t="s">
        <v>114</v>
      </c>
      <c r="AG895" s="56" t="s">
        <v>115</v>
      </c>
      <c r="AH895" s="56" t="s">
        <v>146</v>
      </c>
      <c r="AI895" s="56" t="s">
        <v>74</v>
      </c>
      <c r="AJ895" s="56" t="s">
        <v>147</v>
      </c>
      <c r="AK895" s="56" t="s">
        <v>148</v>
      </c>
      <c r="AL895" s="56" t="s">
        <v>148</v>
      </c>
      <c r="AM895"/>
      <c r="AN895" s="56" t="s">
        <v>75</v>
      </c>
      <c r="AO895" s="56" t="s">
        <v>3</v>
      </c>
      <c r="AP895" s="60">
        <v>6.57</v>
      </c>
      <c r="AQ895" s="60">
        <v>0</v>
      </c>
      <c r="AR895" s="58">
        <v>1</v>
      </c>
      <c r="AS895" s="58">
        <v>0</v>
      </c>
      <c r="AT895" s="60">
        <v>17164.939999999999</v>
      </c>
      <c r="AU895" s="60">
        <v>15018.59</v>
      </c>
      <c r="AV895" s="60">
        <v>6.57</v>
      </c>
      <c r="AW895" s="60">
        <v>17922.060000000001</v>
      </c>
      <c r="AX895" s="60">
        <v>7882.55</v>
      </c>
      <c r="AY895" s="60">
        <v>25587.95</v>
      </c>
      <c r="AZ895" s="60">
        <v>75015.69</v>
      </c>
      <c r="BA895" s="60">
        <v>86434.07</v>
      </c>
      <c r="BB895" s="60">
        <v>16188.15</v>
      </c>
      <c r="BC895" s="60">
        <v>14363.65</v>
      </c>
      <c r="BD895" s="60">
        <v>2801.29</v>
      </c>
      <c r="BE895" s="60">
        <v>15018.59</v>
      </c>
      <c r="BF895" s="60">
        <v>0</v>
      </c>
      <c r="BG895" s="60">
        <v>0</v>
      </c>
      <c r="BH895" s="60">
        <v>0</v>
      </c>
      <c r="BI895" s="60">
        <v>261214</v>
      </c>
      <c r="BJ895" s="61">
        <v>499</v>
      </c>
      <c r="BK895" s="2" t="s">
        <v>1023</v>
      </c>
    </row>
    <row r="896" spans="1:63" s="1" customFormat="1" ht="23.25" x14ac:dyDescent="0.25">
      <c r="A896" s="56" t="s">
        <v>127</v>
      </c>
      <c r="B896" s="56" t="s">
        <v>104</v>
      </c>
      <c r="C896" s="56" t="s">
        <v>128</v>
      </c>
      <c r="D896"/>
      <c r="E896"/>
      <c r="F896"/>
      <c r="G896" s="56" t="s">
        <v>129</v>
      </c>
      <c r="H896" s="56" t="s">
        <v>130</v>
      </c>
      <c r="I896" s="56" t="s">
        <v>1015</v>
      </c>
      <c r="J896"/>
      <c r="K896" s="56" t="s">
        <v>70</v>
      </c>
      <c r="L896" s="56" t="s">
        <v>131</v>
      </c>
      <c r="M896"/>
      <c r="N896"/>
      <c r="O896" s="56" t="s">
        <v>1016</v>
      </c>
      <c r="P896"/>
      <c r="Q896" s="56" t="s">
        <v>1018</v>
      </c>
      <c r="R896"/>
      <c r="S896"/>
      <c r="T896" s="56" t="s">
        <v>4023</v>
      </c>
      <c r="U896" s="56" t="s">
        <v>4017</v>
      </c>
      <c r="V896" s="56" t="s">
        <v>112</v>
      </c>
      <c r="W896" s="58">
        <v>38007</v>
      </c>
      <c r="X896" s="59" t="s">
        <v>4024</v>
      </c>
      <c r="Y896" s="56" t="s">
        <v>140</v>
      </c>
      <c r="Z896" s="56" t="s">
        <v>141</v>
      </c>
      <c r="AA896" s="56" t="s">
        <v>142</v>
      </c>
      <c r="AB896" s="56" t="s">
        <v>143</v>
      </c>
      <c r="AC896" s="56" t="s">
        <v>144</v>
      </c>
      <c r="AD896"/>
      <c r="AE896" s="56" t="s">
        <v>1022</v>
      </c>
      <c r="AF896" s="56" t="s">
        <v>114</v>
      </c>
      <c r="AG896" s="56" t="s">
        <v>115</v>
      </c>
      <c r="AH896" s="56" t="s">
        <v>146</v>
      </c>
      <c r="AI896" s="56" t="s">
        <v>74</v>
      </c>
      <c r="AJ896" s="56" t="s">
        <v>147</v>
      </c>
      <c r="AK896" s="56" t="s">
        <v>148</v>
      </c>
      <c r="AL896" s="56" t="s">
        <v>148</v>
      </c>
      <c r="AM896"/>
      <c r="AN896" s="56" t="s">
        <v>75</v>
      </c>
      <c r="AO896" s="56" t="s">
        <v>3</v>
      </c>
      <c r="AP896" s="60">
        <v>1.96</v>
      </c>
      <c r="AQ896" s="60">
        <v>0</v>
      </c>
      <c r="AR896" s="58">
        <v>1</v>
      </c>
      <c r="AS896" s="58">
        <v>0</v>
      </c>
      <c r="AT896" s="60">
        <v>17164.939999999999</v>
      </c>
      <c r="AU896" s="60">
        <v>15018.59</v>
      </c>
      <c r="AV896" s="60">
        <v>1.96</v>
      </c>
      <c r="AW896" s="60">
        <v>17922.060000000001</v>
      </c>
      <c r="AX896" s="60">
        <v>7882.55</v>
      </c>
      <c r="AY896" s="60">
        <v>25587.95</v>
      </c>
      <c r="AZ896" s="60">
        <v>75015.69</v>
      </c>
      <c r="BA896" s="60">
        <v>86434.07</v>
      </c>
      <c r="BB896" s="60">
        <v>16188.15</v>
      </c>
      <c r="BC896" s="60">
        <v>14363.65</v>
      </c>
      <c r="BD896" s="60">
        <v>2801.29</v>
      </c>
      <c r="BE896" s="60">
        <v>15018.59</v>
      </c>
      <c r="BF896" s="60">
        <v>0</v>
      </c>
      <c r="BG896" s="60">
        <v>0</v>
      </c>
      <c r="BH896" s="60">
        <v>0</v>
      </c>
      <c r="BI896" s="60">
        <v>261214</v>
      </c>
      <c r="BJ896" s="61">
        <v>499</v>
      </c>
      <c r="BK896" s="2" t="s">
        <v>1023</v>
      </c>
    </row>
    <row r="897" spans="1:63" s="1" customFormat="1" ht="15" x14ac:dyDescent="0.25">
      <c r="A897" s="56" t="s">
        <v>127</v>
      </c>
      <c r="B897" s="56" t="s">
        <v>104</v>
      </c>
      <c r="C897" s="56" t="s">
        <v>128</v>
      </c>
      <c r="D897"/>
      <c r="E897"/>
      <c r="F897"/>
      <c r="G897" s="56" t="s">
        <v>129</v>
      </c>
      <c r="H897" s="56" t="s">
        <v>130</v>
      </c>
      <c r="I897" s="56" t="s">
        <v>1015</v>
      </c>
      <c r="J897"/>
      <c r="K897" s="56" t="s">
        <v>70</v>
      </c>
      <c r="L897" s="56" t="s">
        <v>131</v>
      </c>
      <c r="M897"/>
      <c r="N897"/>
      <c r="O897" s="56" t="s">
        <v>1016</v>
      </c>
      <c r="P897"/>
      <c r="Q897" s="56" t="s">
        <v>1018</v>
      </c>
      <c r="R897"/>
      <c r="S897"/>
      <c r="T897" s="56" t="s">
        <v>4023</v>
      </c>
      <c r="U897" s="56" t="s">
        <v>4015</v>
      </c>
      <c r="V897" s="56" t="s">
        <v>1960</v>
      </c>
      <c r="W897" s="58">
        <v>35587</v>
      </c>
      <c r="X897" s="59" t="s">
        <v>4025</v>
      </c>
      <c r="Y897" s="56" t="s">
        <v>1962</v>
      </c>
      <c r="Z897" s="56" t="s">
        <v>1963</v>
      </c>
      <c r="AA897" s="56" t="s">
        <v>105</v>
      </c>
      <c r="AB897" s="56" t="s">
        <v>106</v>
      </c>
      <c r="AC897" s="56" t="s">
        <v>107</v>
      </c>
      <c r="AD897"/>
      <c r="AE897" s="56" t="s">
        <v>1964</v>
      </c>
      <c r="AF897" s="56" t="s">
        <v>114</v>
      </c>
      <c r="AG897" s="56" t="s">
        <v>115</v>
      </c>
      <c r="AH897" s="56" t="s">
        <v>1912</v>
      </c>
      <c r="AI897" s="56" t="s">
        <v>74</v>
      </c>
      <c r="AJ897" s="56" t="s">
        <v>108</v>
      </c>
      <c r="AK897" s="56" t="s">
        <v>109</v>
      </c>
      <c r="AL897" s="56" t="s">
        <v>110</v>
      </c>
      <c r="AM897"/>
      <c r="AN897" s="56" t="s">
        <v>75</v>
      </c>
      <c r="AO897" s="56" t="s">
        <v>3</v>
      </c>
      <c r="AP897" s="60">
        <v>152.05000000000001</v>
      </c>
      <c r="AQ897" s="60">
        <v>0</v>
      </c>
      <c r="AR897" s="58">
        <v>1</v>
      </c>
      <c r="AS897" s="58">
        <v>0</v>
      </c>
      <c r="AT897" s="60">
        <v>17164.939999999999</v>
      </c>
      <c r="AU897" s="60">
        <v>15018.59</v>
      </c>
      <c r="AV897" s="60">
        <v>152.05000000000001</v>
      </c>
      <c r="AW897" s="60">
        <v>17922.060000000001</v>
      </c>
      <c r="AX897" s="60">
        <v>7882.55</v>
      </c>
      <c r="AY897" s="60">
        <v>25587.95</v>
      </c>
      <c r="AZ897" s="60">
        <v>75015.69</v>
      </c>
      <c r="BA897" s="60">
        <v>86434.07</v>
      </c>
      <c r="BB897" s="60">
        <v>16188.15</v>
      </c>
      <c r="BC897" s="60">
        <v>14363.65</v>
      </c>
      <c r="BD897" s="60">
        <v>2801.29</v>
      </c>
      <c r="BE897" s="60">
        <v>15018.59</v>
      </c>
      <c r="BF897" s="60">
        <v>0</v>
      </c>
      <c r="BG897" s="60">
        <v>0</v>
      </c>
      <c r="BH897" s="60">
        <v>0</v>
      </c>
      <c r="BI897" s="60">
        <v>261214</v>
      </c>
      <c r="BJ897" s="61">
        <v>499</v>
      </c>
      <c r="BK897" s="2" t="s">
        <v>1023</v>
      </c>
    </row>
    <row r="898" spans="1:63" s="1" customFormat="1" ht="23.25" x14ac:dyDescent="0.25">
      <c r="A898" s="56" t="s">
        <v>127</v>
      </c>
      <c r="B898" s="56" t="s">
        <v>104</v>
      </c>
      <c r="C898" s="56" t="s">
        <v>128</v>
      </c>
      <c r="D898"/>
      <c r="E898"/>
      <c r="F898"/>
      <c r="G898" s="56" t="s">
        <v>129</v>
      </c>
      <c r="H898" s="56" t="s">
        <v>130</v>
      </c>
      <c r="I898" s="56" t="s">
        <v>1015</v>
      </c>
      <c r="J898"/>
      <c r="K898" s="56" t="s">
        <v>70</v>
      </c>
      <c r="L898" s="56" t="s">
        <v>131</v>
      </c>
      <c r="M898"/>
      <c r="N898"/>
      <c r="O898" s="56" t="s">
        <v>1016</v>
      </c>
      <c r="P898"/>
      <c r="Q898" s="56" t="s">
        <v>1018</v>
      </c>
      <c r="R898"/>
      <c r="S898"/>
      <c r="T898" s="56" t="s">
        <v>4026</v>
      </c>
      <c r="U898" s="56" t="s">
        <v>4027</v>
      </c>
      <c r="V898" s="56" t="s">
        <v>112</v>
      </c>
      <c r="W898" s="58">
        <v>46894</v>
      </c>
      <c r="X898" s="59" t="s">
        <v>4028</v>
      </c>
      <c r="Y898" s="56" t="s">
        <v>140</v>
      </c>
      <c r="Z898" s="56" t="s">
        <v>141</v>
      </c>
      <c r="AA898" s="56" t="s">
        <v>142</v>
      </c>
      <c r="AB898" s="56" t="s">
        <v>143</v>
      </c>
      <c r="AC898" s="56" t="s">
        <v>144</v>
      </c>
      <c r="AD898"/>
      <c r="AE898" s="56" t="s">
        <v>1022</v>
      </c>
      <c r="AF898" s="56" t="s">
        <v>114</v>
      </c>
      <c r="AG898" s="56" t="s">
        <v>115</v>
      </c>
      <c r="AH898" s="56" t="s">
        <v>146</v>
      </c>
      <c r="AI898" s="56" t="s">
        <v>74</v>
      </c>
      <c r="AJ898" s="56" t="s">
        <v>147</v>
      </c>
      <c r="AK898" s="56" t="s">
        <v>148</v>
      </c>
      <c r="AL898" s="56" t="s">
        <v>148</v>
      </c>
      <c r="AM898"/>
      <c r="AN898" s="56" t="s">
        <v>75</v>
      </c>
      <c r="AO898" s="56" t="s">
        <v>3</v>
      </c>
      <c r="AP898" s="60">
        <v>9.5399999999999991</v>
      </c>
      <c r="AQ898" s="60">
        <v>0</v>
      </c>
      <c r="AR898" s="58">
        <v>1</v>
      </c>
      <c r="AS898" s="58">
        <v>0</v>
      </c>
      <c r="AT898" s="60">
        <v>17164.939999999999</v>
      </c>
      <c r="AU898" s="60">
        <v>15018.59</v>
      </c>
      <c r="AV898" s="60">
        <v>9.5399999999999991</v>
      </c>
      <c r="AW898" s="60">
        <v>17922.060000000001</v>
      </c>
      <c r="AX898" s="60">
        <v>7882.55</v>
      </c>
      <c r="AY898" s="60">
        <v>25587.95</v>
      </c>
      <c r="AZ898" s="60">
        <v>75015.69</v>
      </c>
      <c r="BA898" s="60">
        <v>86434.07</v>
      </c>
      <c r="BB898" s="60">
        <v>16188.15</v>
      </c>
      <c r="BC898" s="60">
        <v>14363.65</v>
      </c>
      <c r="BD898" s="60">
        <v>2801.29</v>
      </c>
      <c r="BE898" s="60">
        <v>15018.59</v>
      </c>
      <c r="BF898" s="60">
        <v>0</v>
      </c>
      <c r="BG898" s="60">
        <v>0</v>
      </c>
      <c r="BH898" s="60">
        <v>0</v>
      </c>
      <c r="BI898" s="60">
        <v>261214</v>
      </c>
      <c r="BJ898" s="61">
        <v>499</v>
      </c>
      <c r="BK898" s="2" t="s">
        <v>1023</v>
      </c>
    </row>
    <row r="899" spans="1:63" s="1" customFormat="1" ht="15" x14ac:dyDescent="0.25">
      <c r="A899" s="56" t="s">
        <v>127</v>
      </c>
      <c r="B899" s="56" t="s">
        <v>104</v>
      </c>
      <c r="C899" s="56" t="s">
        <v>128</v>
      </c>
      <c r="D899"/>
      <c r="E899"/>
      <c r="F899"/>
      <c r="G899" s="56" t="s">
        <v>129</v>
      </c>
      <c r="H899" s="56" t="s">
        <v>130</v>
      </c>
      <c r="I899" s="56" t="s">
        <v>1015</v>
      </c>
      <c r="J899"/>
      <c r="K899" s="56" t="s">
        <v>70</v>
      </c>
      <c r="L899" s="56" t="s">
        <v>131</v>
      </c>
      <c r="M899"/>
      <c r="N899"/>
      <c r="O899" s="56" t="s">
        <v>1016</v>
      </c>
      <c r="P899"/>
      <c r="Q899" s="56" t="s">
        <v>1017</v>
      </c>
      <c r="R899"/>
      <c r="S899"/>
      <c r="T899" s="56" t="s">
        <v>4026</v>
      </c>
      <c r="U899" s="56" t="s">
        <v>4027</v>
      </c>
      <c r="V899" s="56" t="s">
        <v>4029</v>
      </c>
      <c r="W899" s="58">
        <v>49347</v>
      </c>
      <c r="X899" s="59" t="s">
        <v>4030</v>
      </c>
      <c r="Y899" s="56" t="s">
        <v>2065</v>
      </c>
      <c r="Z899" s="56" t="s">
        <v>2066</v>
      </c>
      <c r="AA899" s="56" t="s">
        <v>832</v>
      </c>
      <c r="AB899" s="56" t="s">
        <v>833</v>
      </c>
      <c r="AC899" s="56" t="s">
        <v>121</v>
      </c>
      <c r="AD899"/>
      <c r="AE899" s="56" t="s">
        <v>4031</v>
      </c>
      <c r="AF899" s="56" t="s">
        <v>4032</v>
      </c>
      <c r="AG899"/>
      <c r="AH899" s="56" t="s">
        <v>4033</v>
      </c>
      <c r="AI899" s="56" t="s">
        <v>1035</v>
      </c>
      <c r="AJ899" s="56" t="s">
        <v>79</v>
      </c>
      <c r="AK899" s="56" t="s">
        <v>2068</v>
      </c>
      <c r="AL899" s="56" t="s">
        <v>2068</v>
      </c>
      <c r="AM899"/>
      <c r="AN899" s="56" t="s">
        <v>75</v>
      </c>
      <c r="AO899" s="56" t="s">
        <v>2</v>
      </c>
      <c r="AP899" s="60">
        <v>1105.1300000000001</v>
      </c>
      <c r="AQ899" s="60">
        <v>0</v>
      </c>
      <c r="AR899" s="58">
        <v>1</v>
      </c>
      <c r="AS899" s="58">
        <v>0</v>
      </c>
      <c r="AT899" s="60">
        <v>17164.939999999999</v>
      </c>
      <c r="AU899" s="60">
        <v>15018.59</v>
      </c>
      <c r="AV899" s="60">
        <v>818.17</v>
      </c>
      <c r="AW899" s="60">
        <v>17922.060000000001</v>
      </c>
      <c r="AX899" s="60">
        <v>7882.55</v>
      </c>
      <c r="AY899" s="60">
        <v>25587.95</v>
      </c>
      <c r="AZ899" s="60">
        <v>75015.69</v>
      </c>
      <c r="BA899" s="60">
        <v>86434.07</v>
      </c>
      <c r="BB899" s="60">
        <v>16188.15</v>
      </c>
      <c r="BC899" s="60">
        <v>14363.65</v>
      </c>
      <c r="BD899" s="60">
        <v>2801.29</v>
      </c>
      <c r="BE899" s="60">
        <v>15018.59</v>
      </c>
      <c r="BF899" s="60">
        <v>0</v>
      </c>
      <c r="BG899" s="60">
        <v>0</v>
      </c>
      <c r="BH899" s="60">
        <v>0</v>
      </c>
      <c r="BI899" s="60">
        <v>261214</v>
      </c>
      <c r="BJ899" s="61">
        <v>499</v>
      </c>
      <c r="BK899" s="2" t="s">
        <v>1023</v>
      </c>
    </row>
    <row r="900" spans="1:63" s="1" customFormat="1" ht="15" x14ac:dyDescent="0.25">
      <c r="A900" s="56" t="s">
        <v>127</v>
      </c>
      <c r="B900" s="56" t="s">
        <v>104</v>
      </c>
      <c r="C900" s="56" t="s">
        <v>128</v>
      </c>
      <c r="D900"/>
      <c r="E900"/>
      <c r="F900"/>
      <c r="G900" s="56" t="s">
        <v>129</v>
      </c>
      <c r="H900" s="56" t="s">
        <v>130</v>
      </c>
      <c r="I900" s="56" t="s">
        <v>1015</v>
      </c>
      <c r="J900"/>
      <c r="K900" s="56" t="s">
        <v>70</v>
      </c>
      <c r="L900" s="56" t="s">
        <v>131</v>
      </c>
      <c r="M900"/>
      <c r="N900"/>
      <c r="O900" s="56" t="s">
        <v>1016</v>
      </c>
      <c r="P900"/>
      <c r="Q900" s="56" t="s">
        <v>1018</v>
      </c>
      <c r="R900"/>
      <c r="S900"/>
      <c r="T900" s="56" t="s">
        <v>4034</v>
      </c>
      <c r="U900" s="56" t="s">
        <v>4026</v>
      </c>
      <c r="V900" s="56" t="s">
        <v>4035</v>
      </c>
      <c r="W900" s="58">
        <v>42398</v>
      </c>
      <c r="X900" s="59" t="s">
        <v>4036</v>
      </c>
      <c r="Y900" s="56" t="s">
        <v>780</v>
      </c>
      <c r="Z900" s="56" t="s">
        <v>781</v>
      </c>
      <c r="AA900" s="56" t="s">
        <v>782</v>
      </c>
      <c r="AB900" s="56" t="s">
        <v>783</v>
      </c>
      <c r="AC900" s="56" t="s">
        <v>184</v>
      </c>
      <c r="AD900"/>
      <c r="AE900" s="56" t="s">
        <v>784</v>
      </c>
      <c r="AF900" s="56" t="s">
        <v>779</v>
      </c>
      <c r="AG900" s="56" t="s">
        <v>73</v>
      </c>
      <c r="AH900" s="56" t="s">
        <v>785</v>
      </c>
      <c r="AI900" s="56" t="s">
        <v>74</v>
      </c>
      <c r="AJ900" s="56" t="s">
        <v>79</v>
      </c>
      <c r="AK900" s="56" t="s">
        <v>786</v>
      </c>
      <c r="AL900" s="56" t="s">
        <v>786</v>
      </c>
      <c r="AM900"/>
      <c r="AN900" s="56" t="s">
        <v>75</v>
      </c>
      <c r="AO900" s="56" t="s">
        <v>3</v>
      </c>
      <c r="AP900" s="60">
        <v>43.69</v>
      </c>
      <c r="AQ900" s="60">
        <v>0</v>
      </c>
      <c r="AR900" s="58">
        <v>1</v>
      </c>
      <c r="AS900" s="58">
        <v>0</v>
      </c>
      <c r="AT900" s="60">
        <v>17164.939999999999</v>
      </c>
      <c r="AU900" s="60">
        <v>15018.59</v>
      </c>
      <c r="AV900" s="60">
        <v>43.69</v>
      </c>
      <c r="AW900" s="60">
        <v>17922.060000000001</v>
      </c>
      <c r="AX900" s="60">
        <v>7882.55</v>
      </c>
      <c r="AY900" s="60">
        <v>25587.95</v>
      </c>
      <c r="AZ900" s="60">
        <v>75015.69</v>
      </c>
      <c r="BA900" s="60">
        <v>86434.07</v>
      </c>
      <c r="BB900" s="60">
        <v>16188.15</v>
      </c>
      <c r="BC900" s="60">
        <v>14363.65</v>
      </c>
      <c r="BD900" s="60">
        <v>2801.29</v>
      </c>
      <c r="BE900" s="60">
        <v>15018.59</v>
      </c>
      <c r="BF900" s="60">
        <v>0</v>
      </c>
      <c r="BG900" s="60">
        <v>0</v>
      </c>
      <c r="BH900" s="60">
        <v>0</v>
      </c>
      <c r="BI900" s="60">
        <v>261214</v>
      </c>
      <c r="BJ900" s="61">
        <v>499</v>
      </c>
      <c r="BK900" s="2" t="s">
        <v>1023</v>
      </c>
    </row>
    <row r="901" spans="1:63" s="1" customFormat="1" ht="23.25" x14ac:dyDescent="0.25">
      <c r="A901" s="56" t="s">
        <v>127</v>
      </c>
      <c r="B901" s="56" t="s">
        <v>104</v>
      </c>
      <c r="C901" s="56" t="s">
        <v>128</v>
      </c>
      <c r="D901"/>
      <c r="E901"/>
      <c r="F901"/>
      <c r="G901" s="56" t="s">
        <v>129</v>
      </c>
      <c r="H901" s="56" t="s">
        <v>130</v>
      </c>
      <c r="I901" s="56" t="s">
        <v>1015</v>
      </c>
      <c r="J901"/>
      <c r="K901" s="56" t="s">
        <v>70</v>
      </c>
      <c r="L901" s="56" t="s">
        <v>131</v>
      </c>
      <c r="M901"/>
      <c r="N901"/>
      <c r="O901" s="56" t="s">
        <v>1016</v>
      </c>
      <c r="P901"/>
      <c r="Q901" s="56" t="s">
        <v>1017</v>
      </c>
      <c r="R901"/>
      <c r="S901"/>
      <c r="T901" s="56" t="s">
        <v>4037</v>
      </c>
      <c r="U901" s="56" t="s">
        <v>4034</v>
      </c>
      <c r="V901" s="56" t="s">
        <v>4038</v>
      </c>
      <c r="W901" s="58">
        <v>31331</v>
      </c>
      <c r="X901" s="59" t="s">
        <v>4039</v>
      </c>
      <c r="Y901" s="56" t="s">
        <v>2382</v>
      </c>
      <c r="Z901" s="56" t="s">
        <v>2383</v>
      </c>
      <c r="AA901" s="56" t="s">
        <v>91</v>
      </c>
      <c r="AB901" s="56" t="s">
        <v>92</v>
      </c>
      <c r="AC901" s="56" t="s">
        <v>93</v>
      </c>
      <c r="AD901"/>
      <c r="AE901" s="56" t="s">
        <v>2384</v>
      </c>
      <c r="AF901" s="56" t="s">
        <v>2385</v>
      </c>
      <c r="AG901" s="56" t="s">
        <v>123</v>
      </c>
      <c r="AH901" s="56" t="s">
        <v>2386</v>
      </c>
      <c r="AI901" s="56" t="s">
        <v>81</v>
      </c>
      <c r="AJ901" s="56" t="s">
        <v>79</v>
      </c>
      <c r="AK901" s="56" t="s">
        <v>109</v>
      </c>
      <c r="AL901" s="56" t="s">
        <v>110</v>
      </c>
      <c r="AM901"/>
      <c r="AN901" s="56" t="s">
        <v>75</v>
      </c>
      <c r="AO901" s="56" t="s">
        <v>2</v>
      </c>
      <c r="AP901" s="60">
        <v>782.16</v>
      </c>
      <c r="AQ901" s="60">
        <v>0</v>
      </c>
      <c r="AR901" s="58">
        <v>1</v>
      </c>
      <c r="AS901" s="58">
        <v>0</v>
      </c>
      <c r="AT901" s="60">
        <v>17164.939999999999</v>
      </c>
      <c r="AU901" s="60">
        <v>15018.59</v>
      </c>
      <c r="AV901" s="60">
        <v>575.30999999999995</v>
      </c>
      <c r="AW901" s="60">
        <v>17922.060000000001</v>
      </c>
      <c r="AX901" s="60">
        <v>7882.55</v>
      </c>
      <c r="AY901" s="60">
        <v>25587.95</v>
      </c>
      <c r="AZ901" s="60">
        <v>75015.69</v>
      </c>
      <c r="BA901" s="60">
        <v>86434.07</v>
      </c>
      <c r="BB901" s="60">
        <v>16188.15</v>
      </c>
      <c r="BC901" s="60">
        <v>14363.65</v>
      </c>
      <c r="BD901" s="60">
        <v>2801.29</v>
      </c>
      <c r="BE901" s="60">
        <v>15018.59</v>
      </c>
      <c r="BF901" s="60">
        <v>0</v>
      </c>
      <c r="BG901" s="60">
        <v>0</v>
      </c>
      <c r="BH901" s="60">
        <v>0</v>
      </c>
      <c r="BI901" s="60">
        <v>261214</v>
      </c>
      <c r="BJ901" s="61">
        <v>499</v>
      </c>
      <c r="BK901" s="2" t="s">
        <v>1023</v>
      </c>
    </row>
    <row r="902" spans="1:63" s="1" customFormat="1" ht="15" x14ac:dyDescent="0.25">
      <c r="A902" s="56" t="s">
        <v>127</v>
      </c>
      <c r="B902" s="56" t="s">
        <v>104</v>
      </c>
      <c r="C902" s="56" t="s">
        <v>128</v>
      </c>
      <c r="D902"/>
      <c r="E902"/>
      <c r="F902"/>
      <c r="G902" s="56" t="s">
        <v>129</v>
      </c>
      <c r="H902" s="56" t="s">
        <v>130</v>
      </c>
      <c r="I902" s="56" t="s">
        <v>1015</v>
      </c>
      <c r="J902"/>
      <c r="K902" s="56" t="s">
        <v>70</v>
      </c>
      <c r="L902" s="56" t="s">
        <v>131</v>
      </c>
      <c r="M902"/>
      <c r="N902"/>
      <c r="O902" s="56" t="s">
        <v>1016</v>
      </c>
      <c r="P902"/>
      <c r="Q902" s="56" t="s">
        <v>1018</v>
      </c>
      <c r="R902"/>
      <c r="S902"/>
      <c r="T902" s="56" t="s">
        <v>4037</v>
      </c>
      <c r="U902" s="56" t="s">
        <v>4034</v>
      </c>
      <c r="V902" s="56" t="s">
        <v>4040</v>
      </c>
      <c r="W902" s="58">
        <v>32715</v>
      </c>
      <c r="X902" s="59" t="s">
        <v>4041</v>
      </c>
      <c r="Y902" s="56" t="s">
        <v>4042</v>
      </c>
      <c r="Z902" s="56" t="s">
        <v>4043</v>
      </c>
      <c r="AA902" s="56" t="s">
        <v>119</v>
      </c>
      <c r="AB902" s="56" t="s">
        <v>1380</v>
      </c>
      <c r="AC902" s="56" t="s">
        <v>187</v>
      </c>
      <c r="AD902"/>
      <c r="AE902" s="56" t="s">
        <v>4044</v>
      </c>
      <c r="AF902" s="56" t="s">
        <v>4045</v>
      </c>
      <c r="AG902" s="56" t="s">
        <v>73</v>
      </c>
      <c r="AH902" s="56" t="s">
        <v>4046</v>
      </c>
      <c r="AI902" s="56" t="s">
        <v>74</v>
      </c>
      <c r="AJ902" s="56" t="s">
        <v>79</v>
      </c>
      <c r="AK902" s="56" t="s">
        <v>109</v>
      </c>
      <c r="AL902" s="56" t="s">
        <v>110</v>
      </c>
      <c r="AM902"/>
      <c r="AN902" s="56" t="s">
        <v>75</v>
      </c>
      <c r="AO902" s="56" t="s">
        <v>3</v>
      </c>
      <c r="AP902" s="60">
        <v>221.45</v>
      </c>
      <c r="AQ902" s="60">
        <v>0</v>
      </c>
      <c r="AR902" s="58">
        <v>1</v>
      </c>
      <c r="AS902" s="58">
        <v>0</v>
      </c>
      <c r="AT902" s="60">
        <v>17164.939999999999</v>
      </c>
      <c r="AU902" s="60">
        <v>15018.59</v>
      </c>
      <c r="AV902" s="60">
        <v>221.45</v>
      </c>
      <c r="AW902" s="60">
        <v>17922.060000000001</v>
      </c>
      <c r="AX902" s="60">
        <v>7882.55</v>
      </c>
      <c r="AY902" s="60">
        <v>25587.95</v>
      </c>
      <c r="AZ902" s="60">
        <v>75015.69</v>
      </c>
      <c r="BA902" s="60">
        <v>86434.07</v>
      </c>
      <c r="BB902" s="60">
        <v>16188.15</v>
      </c>
      <c r="BC902" s="60">
        <v>14363.65</v>
      </c>
      <c r="BD902" s="60">
        <v>2801.29</v>
      </c>
      <c r="BE902" s="60">
        <v>15018.59</v>
      </c>
      <c r="BF902" s="60">
        <v>0</v>
      </c>
      <c r="BG902" s="60">
        <v>0</v>
      </c>
      <c r="BH902" s="60">
        <v>0</v>
      </c>
      <c r="BI902" s="60">
        <v>261214</v>
      </c>
      <c r="BJ902" s="61">
        <v>499</v>
      </c>
      <c r="BK902" s="2" t="s">
        <v>1023</v>
      </c>
    </row>
    <row r="903" spans="1:63" s="1" customFormat="1" ht="15" x14ac:dyDescent="0.25">
      <c r="A903" s="56" t="s">
        <v>127</v>
      </c>
      <c r="B903" s="56" t="s">
        <v>104</v>
      </c>
      <c r="C903" s="56" t="s">
        <v>128</v>
      </c>
      <c r="D903"/>
      <c r="E903"/>
      <c r="F903"/>
      <c r="G903" s="56" t="s">
        <v>129</v>
      </c>
      <c r="H903" s="56" t="s">
        <v>130</v>
      </c>
      <c r="I903" s="56" t="s">
        <v>1015</v>
      </c>
      <c r="J903"/>
      <c r="K903" s="56" t="s">
        <v>70</v>
      </c>
      <c r="L903" s="56" t="s">
        <v>131</v>
      </c>
      <c r="M903"/>
      <c r="N903"/>
      <c r="O903" s="56" t="s">
        <v>1016</v>
      </c>
      <c r="P903"/>
      <c r="Q903" s="56" t="s">
        <v>1018</v>
      </c>
      <c r="R903"/>
      <c r="S903"/>
      <c r="T903" s="56" t="s">
        <v>4047</v>
      </c>
      <c r="U903" s="56" t="s">
        <v>4034</v>
      </c>
      <c r="V903" s="56" t="s">
        <v>4048</v>
      </c>
      <c r="W903" s="58">
        <v>24678</v>
      </c>
      <c r="X903" s="59" t="s">
        <v>4049</v>
      </c>
      <c r="Y903" s="56" t="s">
        <v>4050</v>
      </c>
      <c r="Z903" s="56" t="s">
        <v>4051</v>
      </c>
      <c r="AA903" s="56" t="s">
        <v>98</v>
      </c>
      <c r="AB903" s="56" t="s">
        <v>99</v>
      </c>
      <c r="AC903" s="56" t="s">
        <v>100</v>
      </c>
      <c r="AD903"/>
      <c r="AE903" s="56" t="s">
        <v>1870</v>
      </c>
      <c r="AF903" s="56" t="s">
        <v>4</v>
      </c>
      <c r="AG903"/>
      <c r="AH903" s="56" t="s">
        <v>1871</v>
      </c>
      <c r="AI903" s="56" t="s">
        <v>74</v>
      </c>
      <c r="AJ903" s="56" t="s">
        <v>98</v>
      </c>
      <c r="AK903" s="56" t="s">
        <v>4052</v>
      </c>
      <c r="AL903" s="56" t="s">
        <v>4052</v>
      </c>
      <c r="AM903"/>
      <c r="AN903" s="56" t="s">
        <v>75</v>
      </c>
      <c r="AO903" s="56" t="s">
        <v>3</v>
      </c>
      <c r="AP903" s="60">
        <v>161.16</v>
      </c>
      <c r="AQ903" s="60">
        <v>0</v>
      </c>
      <c r="AR903" s="58">
        <v>1</v>
      </c>
      <c r="AS903" s="58">
        <v>0</v>
      </c>
      <c r="AT903" s="60">
        <v>17164.939999999999</v>
      </c>
      <c r="AU903" s="60">
        <v>15018.59</v>
      </c>
      <c r="AV903" s="60">
        <v>161.16</v>
      </c>
      <c r="AW903" s="60">
        <v>17922.060000000001</v>
      </c>
      <c r="AX903" s="60">
        <v>7882.55</v>
      </c>
      <c r="AY903" s="60">
        <v>25587.95</v>
      </c>
      <c r="AZ903" s="60">
        <v>75015.69</v>
      </c>
      <c r="BA903" s="60">
        <v>86434.07</v>
      </c>
      <c r="BB903" s="60">
        <v>16188.15</v>
      </c>
      <c r="BC903" s="60">
        <v>14363.65</v>
      </c>
      <c r="BD903" s="60">
        <v>2801.29</v>
      </c>
      <c r="BE903" s="60">
        <v>15018.59</v>
      </c>
      <c r="BF903" s="60">
        <v>0</v>
      </c>
      <c r="BG903" s="60">
        <v>0</v>
      </c>
      <c r="BH903" s="60">
        <v>0</v>
      </c>
      <c r="BI903" s="60">
        <v>261214</v>
      </c>
      <c r="BJ903" s="61">
        <v>499</v>
      </c>
      <c r="BK903" s="2" t="s">
        <v>1023</v>
      </c>
    </row>
    <row r="904" spans="1:63" s="1" customFormat="1" ht="15" x14ac:dyDescent="0.25">
      <c r="A904" s="56" t="s">
        <v>127</v>
      </c>
      <c r="B904" s="56" t="s">
        <v>104</v>
      </c>
      <c r="C904" s="56" t="s">
        <v>128</v>
      </c>
      <c r="D904"/>
      <c r="E904"/>
      <c r="F904"/>
      <c r="G904" s="56" t="s">
        <v>129</v>
      </c>
      <c r="H904" s="56" t="s">
        <v>130</v>
      </c>
      <c r="I904" s="56" t="s">
        <v>1015</v>
      </c>
      <c r="J904"/>
      <c r="K904" s="56" t="s">
        <v>70</v>
      </c>
      <c r="L904" s="56" t="s">
        <v>131</v>
      </c>
      <c r="M904"/>
      <c r="N904"/>
      <c r="O904" s="56" t="s">
        <v>1016</v>
      </c>
      <c r="P904"/>
      <c r="Q904" s="56" t="s">
        <v>1018</v>
      </c>
      <c r="R904"/>
      <c r="S904"/>
      <c r="T904" s="56" t="s">
        <v>4053</v>
      </c>
      <c r="U904" s="56" t="s">
        <v>4047</v>
      </c>
      <c r="V904" s="56" t="s">
        <v>112</v>
      </c>
      <c r="W904" s="58">
        <v>35618</v>
      </c>
      <c r="X904" s="59" t="s">
        <v>4054</v>
      </c>
      <c r="Y904" s="56" t="s">
        <v>2134</v>
      </c>
      <c r="Z904" s="56" t="s">
        <v>2135</v>
      </c>
      <c r="AA904" s="56" t="s">
        <v>105</v>
      </c>
      <c r="AB904" s="56" t="s">
        <v>106</v>
      </c>
      <c r="AC904" s="56" t="s">
        <v>107</v>
      </c>
      <c r="AD904"/>
      <c r="AE904" s="56" t="s">
        <v>2136</v>
      </c>
      <c r="AF904" s="56" t="s">
        <v>114</v>
      </c>
      <c r="AG904" s="56" t="s">
        <v>115</v>
      </c>
      <c r="AH904" s="56" t="s">
        <v>2137</v>
      </c>
      <c r="AI904" s="56" t="s">
        <v>74</v>
      </c>
      <c r="AJ904" s="56" t="s">
        <v>108</v>
      </c>
      <c r="AK904" s="56" t="s">
        <v>2138</v>
      </c>
      <c r="AL904" s="56" t="s">
        <v>2138</v>
      </c>
      <c r="AM904"/>
      <c r="AN904" s="56" t="s">
        <v>75</v>
      </c>
      <c r="AO904" s="56" t="s">
        <v>3</v>
      </c>
      <c r="AP904" s="60">
        <v>298.16000000000003</v>
      </c>
      <c r="AQ904" s="60">
        <v>0</v>
      </c>
      <c r="AR904" s="58">
        <v>1</v>
      </c>
      <c r="AS904" s="58">
        <v>0</v>
      </c>
      <c r="AT904" s="60">
        <v>17164.939999999999</v>
      </c>
      <c r="AU904" s="60">
        <v>15018.59</v>
      </c>
      <c r="AV904" s="60">
        <v>298.16000000000003</v>
      </c>
      <c r="AW904" s="60">
        <v>17922.060000000001</v>
      </c>
      <c r="AX904" s="60">
        <v>7882.55</v>
      </c>
      <c r="AY904" s="60">
        <v>25587.95</v>
      </c>
      <c r="AZ904" s="60">
        <v>75015.69</v>
      </c>
      <c r="BA904" s="60">
        <v>86434.07</v>
      </c>
      <c r="BB904" s="60">
        <v>16188.15</v>
      </c>
      <c r="BC904" s="60">
        <v>14363.65</v>
      </c>
      <c r="BD904" s="60">
        <v>2801.29</v>
      </c>
      <c r="BE904" s="60">
        <v>15018.59</v>
      </c>
      <c r="BF904" s="60">
        <v>0</v>
      </c>
      <c r="BG904" s="60">
        <v>0</v>
      </c>
      <c r="BH904" s="60">
        <v>0</v>
      </c>
      <c r="BI904" s="60">
        <v>261214</v>
      </c>
      <c r="BJ904" s="61">
        <v>499</v>
      </c>
      <c r="BK904" s="2" t="s">
        <v>1023</v>
      </c>
    </row>
    <row r="905" spans="1:63" s="1" customFormat="1" ht="15" x14ac:dyDescent="0.25">
      <c r="A905" s="56" t="s">
        <v>127</v>
      </c>
      <c r="B905" s="56" t="s">
        <v>104</v>
      </c>
      <c r="C905" s="56" t="s">
        <v>128</v>
      </c>
      <c r="D905"/>
      <c r="E905"/>
      <c r="F905"/>
      <c r="G905" s="56" t="s">
        <v>129</v>
      </c>
      <c r="H905" s="56" t="s">
        <v>130</v>
      </c>
      <c r="I905" s="56" t="s">
        <v>1015</v>
      </c>
      <c r="J905"/>
      <c r="K905" s="56" t="s">
        <v>70</v>
      </c>
      <c r="L905" s="56" t="s">
        <v>131</v>
      </c>
      <c r="M905"/>
      <c r="N905"/>
      <c r="O905" s="56" t="s">
        <v>1016</v>
      </c>
      <c r="P905"/>
      <c r="Q905" s="56" t="s">
        <v>1018</v>
      </c>
      <c r="R905"/>
      <c r="S905"/>
      <c r="T905" s="56" t="s">
        <v>4053</v>
      </c>
      <c r="U905" s="56" t="s">
        <v>4047</v>
      </c>
      <c r="V905" s="56" t="s">
        <v>789</v>
      </c>
      <c r="W905" s="58">
        <v>34179</v>
      </c>
      <c r="X905" s="59" t="s">
        <v>4055</v>
      </c>
      <c r="Y905" s="56" t="s">
        <v>790</v>
      </c>
      <c r="Z905" s="56" t="s">
        <v>791</v>
      </c>
      <c r="AA905" s="56" t="s">
        <v>119</v>
      </c>
      <c r="AB905" s="56" t="s">
        <v>173</v>
      </c>
      <c r="AC905" s="56" t="s">
        <v>174</v>
      </c>
      <c r="AD905"/>
      <c r="AE905" s="56" t="s">
        <v>792</v>
      </c>
      <c r="AF905" s="56" t="s">
        <v>114</v>
      </c>
      <c r="AG905" s="56" t="s">
        <v>115</v>
      </c>
      <c r="AH905" s="56" t="s">
        <v>793</v>
      </c>
      <c r="AI905" s="56" t="s">
        <v>74</v>
      </c>
      <c r="AJ905" s="56" t="s">
        <v>79</v>
      </c>
      <c r="AK905" s="56" t="s">
        <v>794</v>
      </c>
      <c r="AL905" s="56" t="s">
        <v>794</v>
      </c>
      <c r="AM905"/>
      <c r="AN905" s="56" t="s">
        <v>75</v>
      </c>
      <c r="AO905" s="56" t="s">
        <v>3</v>
      </c>
      <c r="AP905" s="60">
        <v>130.6</v>
      </c>
      <c r="AQ905" s="60">
        <v>0</v>
      </c>
      <c r="AR905" s="58">
        <v>1</v>
      </c>
      <c r="AS905" s="58">
        <v>0</v>
      </c>
      <c r="AT905" s="60">
        <v>17164.939999999999</v>
      </c>
      <c r="AU905" s="60">
        <v>15018.59</v>
      </c>
      <c r="AV905" s="60">
        <v>130.6</v>
      </c>
      <c r="AW905" s="60">
        <v>17922.060000000001</v>
      </c>
      <c r="AX905" s="60">
        <v>7882.55</v>
      </c>
      <c r="AY905" s="60">
        <v>25587.95</v>
      </c>
      <c r="AZ905" s="60">
        <v>75015.69</v>
      </c>
      <c r="BA905" s="60">
        <v>86434.07</v>
      </c>
      <c r="BB905" s="60">
        <v>16188.15</v>
      </c>
      <c r="BC905" s="60">
        <v>14363.65</v>
      </c>
      <c r="BD905" s="60">
        <v>2801.29</v>
      </c>
      <c r="BE905" s="60">
        <v>15018.59</v>
      </c>
      <c r="BF905" s="60">
        <v>0</v>
      </c>
      <c r="BG905" s="60">
        <v>0</v>
      </c>
      <c r="BH905" s="60">
        <v>0</v>
      </c>
      <c r="BI905" s="60">
        <v>261214</v>
      </c>
      <c r="BJ905" s="61">
        <v>499</v>
      </c>
      <c r="BK905" s="2" t="s">
        <v>1023</v>
      </c>
    </row>
    <row r="906" spans="1:63" s="1" customFormat="1" ht="15" x14ac:dyDescent="0.25">
      <c r="A906" s="56" t="s">
        <v>127</v>
      </c>
      <c r="B906" s="56" t="s">
        <v>104</v>
      </c>
      <c r="C906" s="56" t="s">
        <v>128</v>
      </c>
      <c r="D906"/>
      <c r="E906"/>
      <c r="F906"/>
      <c r="G906" s="56" t="s">
        <v>129</v>
      </c>
      <c r="H906" s="56" t="s">
        <v>130</v>
      </c>
      <c r="I906" s="56" t="s">
        <v>1015</v>
      </c>
      <c r="J906"/>
      <c r="K906" s="56" t="s">
        <v>70</v>
      </c>
      <c r="L906" s="56" t="s">
        <v>131</v>
      </c>
      <c r="M906"/>
      <c r="N906"/>
      <c r="O906" s="56" t="s">
        <v>1016</v>
      </c>
      <c r="P906"/>
      <c r="Q906" s="56" t="s">
        <v>1017</v>
      </c>
      <c r="R906"/>
      <c r="S906"/>
      <c r="T906" s="56" t="s">
        <v>4056</v>
      </c>
      <c r="U906" s="56" t="s">
        <v>4053</v>
      </c>
      <c r="V906" s="56" t="s">
        <v>2157</v>
      </c>
      <c r="W906" s="58">
        <v>43915</v>
      </c>
      <c r="X906" s="59" t="s">
        <v>4057</v>
      </c>
      <c r="Y906" s="56" t="s">
        <v>2159</v>
      </c>
      <c r="Z906" s="56" t="s">
        <v>2160</v>
      </c>
      <c r="AA906" s="56" t="s">
        <v>76</v>
      </c>
      <c r="AB906" s="56" t="s">
        <v>124</v>
      </c>
      <c r="AC906" s="56" t="s">
        <v>125</v>
      </c>
      <c r="AD906"/>
      <c r="AE906" s="56" t="s">
        <v>2161</v>
      </c>
      <c r="AF906" s="56" t="s">
        <v>2162</v>
      </c>
      <c r="AG906" s="56" t="s">
        <v>2163</v>
      </c>
      <c r="AH906" s="56" t="s">
        <v>2164</v>
      </c>
      <c r="AI906" s="56" t="s">
        <v>81</v>
      </c>
      <c r="AJ906" s="56" t="s">
        <v>79</v>
      </c>
      <c r="AK906" s="56" t="s">
        <v>109</v>
      </c>
      <c r="AL906" s="56" t="s">
        <v>110</v>
      </c>
      <c r="AM906"/>
      <c r="AN906" s="56" t="s">
        <v>75</v>
      </c>
      <c r="AO906" s="56" t="s">
        <v>2</v>
      </c>
      <c r="AP906" s="60">
        <v>406.81</v>
      </c>
      <c r="AQ906" s="60">
        <v>0</v>
      </c>
      <c r="AR906" s="58">
        <v>1</v>
      </c>
      <c r="AS906" s="58">
        <v>0</v>
      </c>
      <c r="AT906" s="60">
        <v>17164.939999999999</v>
      </c>
      <c r="AU906" s="60">
        <v>15018.59</v>
      </c>
      <c r="AV906" s="60">
        <v>299</v>
      </c>
      <c r="AW906" s="60">
        <v>17922.060000000001</v>
      </c>
      <c r="AX906" s="60">
        <v>7882.55</v>
      </c>
      <c r="AY906" s="60">
        <v>25587.95</v>
      </c>
      <c r="AZ906" s="60">
        <v>75015.69</v>
      </c>
      <c r="BA906" s="60">
        <v>86434.07</v>
      </c>
      <c r="BB906" s="60">
        <v>16188.15</v>
      </c>
      <c r="BC906" s="60">
        <v>14363.65</v>
      </c>
      <c r="BD906" s="60">
        <v>2801.29</v>
      </c>
      <c r="BE906" s="60">
        <v>15018.59</v>
      </c>
      <c r="BF906" s="60">
        <v>0</v>
      </c>
      <c r="BG906" s="60">
        <v>0</v>
      </c>
      <c r="BH906" s="60">
        <v>0</v>
      </c>
      <c r="BI906" s="60">
        <v>261214</v>
      </c>
      <c r="BJ906" s="61">
        <v>499</v>
      </c>
      <c r="BK906" s="2" t="s">
        <v>1023</v>
      </c>
    </row>
    <row r="907" spans="1:63" s="1" customFormat="1" ht="15" x14ac:dyDescent="0.25">
      <c r="A907" s="56" t="s">
        <v>127</v>
      </c>
      <c r="B907" s="56" t="s">
        <v>104</v>
      </c>
      <c r="C907" s="56" t="s">
        <v>128</v>
      </c>
      <c r="D907"/>
      <c r="E907"/>
      <c r="F907"/>
      <c r="G907" s="56" t="s">
        <v>129</v>
      </c>
      <c r="H907" s="56" t="s">
        <v>130</v>
      </c>
      <c r="I907" s="56" t="s">
        <v>1015</v>
      </c>
      <c r="J907"/>
      <c r="K907" s="56" t="s">
        <v>70</v>
      </c>
      <c r="L907" s="56" t="s">
        <v>131</v>
      </c>
      <c r="M907"/>
      <c r="N907"/>
      <c r="O907" s="56" t="s">
        <v>1016</v>
      </c>
      <c r="P907"/>
      <c r="Q907" s="56" t="s">
        <v>1018</v>
      </c>
      <c r="R907"/>
      <c r="S907"/>
      <c r="T907" s="56" t="s">
        <v>4058</v>
      </c>
      <c r="U907" s="56" t="s">
        <v>4056</v>
      </c>
      <c r="V907" s="56" t="s">
        <v>4059</v>
      </c>
      <c r="W907" s="58">
        <v>42666</v>
      </c>
      <c r="X907" s="59" t="s">
        <v>4060</v>
      </c>
      <c r="Y907" s="56" t="s">
        <v>1025</v>
      </c>
      <c r="Z907" s="56" t="s">
        <v>1026</v>
      </c>
      <c r="AA907" s="56" t="s">
        <v>98</v>
      </c>
      <c r="AB907" s="56" t="s">
        <v>99</v>
      </c>
      <c r="AC907" s="56" t="s">
        <v>100</v>
      </c>
      <c r="AD907"/>
      <c r="AE907" s="56" t="s">
        <v>1027</v>
      </c>
      <c r="AF907" s="56" t="s">
        <v>762</v>
      </c>
      <c r="AG907" s="56" t="s">
        <v>763</v>
      </c>
      <c r="AH907" s="56" t="s">
        <v>764</v>
      </c>
      <c r="AI907" s="56" t="s">
        <v>74</v>
      </c>
      <c r="AJ907" s="56" t="s">
        <v>98</v>
      </c>
      <c r="AK907" s="56" t="s">
        <v>765</v>
      </c>
      <c r="AL907" s="56" t="s">
        <v>765</v>
      </c>
      <c r="AM907"/>
      <c r="AN907" s="56" t="s">
        <v>75</v>
      </c>
      <c r="AO907" s="56" t="s">
        <v>3</v>
      </c>
      <c r="AP907" s="60">
        <v>679.19</v>
      </c>
      <c r="AQ907" s="60">
        <v>0</v>
      </c>
      <c r="AR907" s="58">
        <v>1</v>
      </c>
      <c r="AS907" s="58">
        <v>0</v>
      </c>
      <c r="AT907" s="60">
        <v>17164.939999999999</v>
      </c>
      <c r="AU907" s="60">
        <v>15018.59</v>
      </c>
      <c r="AV907" s="60">
        <v>679.19</v>
      </c>
      <c r="AW907" s="60">
        <v>17922.060000000001</v>
      </c>
      <c r="AX907" s="60">
        <v>7882.55</v>
      </c>
      <c r="AY907" s="60">
        <v>25587.95</v>
      </c>
      <c r="AZ907" s="60">
        <v>75015.69</v>
      </c>
      <c r="BA907" s="60">
        <v>86434.07</v>
      </c>
      <c r="BB907" s="60">
        <v>16188.15</v>
      </c>
      <c r="BC907" s="60">
        <v>14363.65</v>
      </c>
      <c r="BD907" s="60">
        <v>2801.29</v>
      </c>
      <c r="BE907" s="60">
        <v>15018.59</v>
      </c>
      <c r="BF907" s="60">
        <v>0</v>
      </c>
      <c r="BG907" s="60">
        <v>0</v>
      </c>
      <c r="BH907" s="60">
        <v>0</v>
      </c>
      <c r="BI907" s="60">
        <v>261214</v>
      </c>
      <c r="BJ907" s="61">
        <v>499</v>
      </c>
      <c r="BK907" s="2" t="s">
        <v>1023</v>
      </c>
    </row>
    <row r="908" spans="1:63" s="1" customFormat="1" ht="15" x14ac:dyDescent="0.25">
      <c r="A908" s="56" t="s">
        <v>127</v>
      </c>
      <c r="B908" s="56" t="s">
        <v>104</v>
      </c>
      <c r="C908" s="56" t="s">
        <v>128</v>
      </c>
      <c r="D908"/>
      <c r="E908"/>
      <c r="F908"/>
      <c r="G908" s="56" t="s">
        <v>129</v>
      </c>
      <c r="H908" s="56" t="s">
        <v>130</v>
      </c>
      <c r="I908" s="56" t="s">
        <v>1015</v>
      </c>
      <c r="J908"/>
      <c r="K908" s="56" t="s">
        <v>70</v>
      </c>
      <c r="L908" s="56" t="s">
        <v>131</v>
      </c>
      <c r="M908"/>
      <c r="N908"/>
      <c r="O908" s="56" t="s">
        <v>1016</v>
      </c>
      <c r="P908"/>
      <c r="Q908" s="56" t="s">
        <v>1018</v>
      </c>
      <c r="R908"/>
      <c r="S908"/>
      <c r="T908" s="56" t="s">
        <v>4058</v>
      </c>
      <c r="U908" s="56" t="s">
        <v>4058</v>
      </c>
      <c r="V908" s="56" t="s">
        <v>4061</v>
      </c>
      <c r="W908" s="58">
        <v>47421</v>
      </c>
      <c r="X908" s="59" t="s">
        <v>4062</v>
      </c>
      <c r="Y908" s="56" t="s">
        <v>1028</v>
      </c>
      <c r="Z908" s="56" t="s">
        <v>1029</v>
      </c>
      <c r="AA908" s="56" t="s">
        <v>94</v>
      </c>
      <c r="AB908" s="56" t="s">
        <v>1030</v>
      </c>
      <c r="AC908" s="56" t="s">
        <v>95</v>
      </c>
      <c r="AD908"/>
      <c r="AE908" s="56" t="s">
        <v>1031</v>
      </c>
      <c r="AF908" s="56" t="s">
        <v>1032</v>
      </c>
      <c r="AG908" s="56" t="s">
        <v>115</v>
      </c>
      <c r="AH908" s="56" t="s">
        <v>1033</v>
      </c>
      <c r="AI908" s="56" t="s">
        <v>74</v>
      </c>
      <c r="AJ908" s="56" t="s">
        <v>97</v>
      </c>
      <c r="AK908" s="56" t="s">
        <v>109</v>
      </c>
      <c r="AL908" s="56" t="s">
        <v>110</v>
      </c>
      <c r="AM908"/>
      <c r="AN908" s="56" t="s">
        <v>75</v>
      </c>
      <c r="AO908" s="56" t="s">
        <v>3</v>
      </c>
      <c r="AP908" s="60">
        <v>63.23</v>
      </c>
      <c r="AQ908" s="60">
        <v>0</v>
      </c>
      <c r="AR908" s="58">
        <v>1</v>
      </c>
      <c r="AS908" s="58">
        <v>0</v>
      </c>
      <c r="AT908" s="60">
        <v>17164.939999999999</v>
      </c>
      <c r="AU908" s="60">
        <v>15018.59</v>
      </c>
      <c r="AV908" s="60">
        <v>63.23</v>
      </c>
      <c r="AW908" s="60">
        <v>17922.060000000001</v>
      </c>
      <c r="AX908" s="60">
        <v>7882.55</v>
      </c>
      <c r="AY908" s="60">
        <v>25587.95</v>
      </c>
      <c r="AZ908" s="60">
        <v>75015.69</v>
      </c>
      <c r="BA908" s="60">
        <v>86434.07</v>
      </c>
      <c r="BB908" s="60">
        <v>16188.15</v>
      </c>
      <c r="BC908" s="60">
        <v>14363.65</v>
      </c>
      <c r="BD908" s="60">
        <v>2801.29</v>
      </c>
      <c r="BE908" s="60">
        <v>15018.59</v>
      </c>
      <c r="BF908" s="60">
        <v>0</v>
      </c>
      <c r="BG908" s="60">
        <v>0</v>
      </c>
      <c r="BH908" s="60">
        <v>0</v>
      </c>
      <c r="BI908" s="60">
        <v>261214</v>
      </c>
      <c r="BJ908" s="61">
        <v>499</v>
      </c>
      <c r="BK908" s="2" t="s">
        <v>1023</v>
      </c>
    </row>
    <row r="909" spans="1:63" s="1" customFormat="1" ht="15" x14ac:dyDescent="0.25">
      <c r="A909" s="56" t="s">
        <v>127</v>
      </c>
      <c r="B909" s="56" t="s">
        <v>104</v>
      </c>
      <c r="C909" s="56" t="s">
        <v>128</v>
      </c>
      <c r="D909"/>
      <c r="E909"/>
      <c r="F909"/>
      <c r="G909" s="56" t="s">
        <v>129</v>
      </c>
      <c r="H909" s="56" t="s">
        <v>130</v>
      </c>
      <c r="I909" s="56" t="s">
        <v>1015</v>
      </c>
      <c r="J909"/>
      <c r="K909" s="56" t="s">
        <v>70</v>
      </c>
      <c r="L909" s="56" t="s">
        <v>131</v>
      </c>
      <c r="M909"/>
      <c r="N909"/>
      <c r="O909" s="56" t="s">
        <v>1016</v>
      </c>
      <c r="P909"/>
      <c r="Q909" s="56" t="s">
        <v>1018</v>
      </c>
      <c r="R909"/>
      <c r="S909"/>
      <c r="T909" s="56" t="s">
        <v>4058</v>
      </c>
      <c r="U909" s="56" t="s">
        <v>4058</v>
      </c>
      <c r="V909" s="56" t="s">
        <v>4063</v>
      </c>
      <c r="W909" s="58">
        <v>47422</v>
      </c>
      <c r="X909" s="59" t="s">
        <v>4064</v>
      </c>
      <c r="Y909" s="56" t="s">
        <v>1028</v>
      </c>
      <c r="Z909" s="56" t="s">
        <v>1029</v>
      </c>
      <c r="AA909" s="56" t="s">
        <v>94</v>
      </c>
      <c r="AB909" s="56" t="s">
        <v>1030</v>
      </c>
      <c r="AC909" s="56" t="s">
        <v>95</v>
      </c>
      <c r="AD909"/>
      <c r="AE909" s="56" t="s">
        <v>1031</v>
      </c>
      <c r="AF909" s="56" t="s">
        <v>1032</v>
      </c>
      <c r="AG909" s="56" t="s">
        <v>115</v>
      </c>
      <c r="AH909" s="56" t="s">
        <v>1033</v>
      </c>
      <c r="AI909" s="56" t="s">
        <v>74</v>
      </c>
      <c r="AJ909" s="56" t="s">
        <v>97</v>
      </c>
      <c r="AK909" s="56" t="s">
        <v>109</v>
      </c>
      <c r="AL909" s="56" t="s">
        <v>110</v>
      </c>
      <c r="AM909"/>
      <c r="AN909" s="56" t="s">
        <v>75</v>
      </c>
      <c r="AO909" s="56" t="s">
        <v>3</v>
      </c>
      <c r="AP909" s="60">
        <v>172.46</v>
      </c>
      <c r="AQ909" s="60">
        <v>0</v>
      </c>
      <c r="AR909" s="58">
        <v>1</v>
      </c>
      <c r="AS909" s="58">
        <v>0</v>
      </c>
      <c r="AT909" s="60">
        <v>17164.939999999999</v>
      </c>
      <c r="AU909" s="60">
        <v>15018.59</v>
      </c>
      <c r="AV909" s="60">
        <v>172.46</v>
      </c>
      <c r="AW909" s="60">
        <v>17922.060000000001</v>
      </c>
      <c r="AX909" s="60">
        <v>7882.55</v>
      </c>
      <c r="AY909" s="60">
        <v>25587.95</v>
      </c>
      <c r="AZ909" s="60">
        <v>75015.69</v>
      </c>
      <c r="BA909" s="60">
        <v>86434.07</v>
      </c>
      <c r="BB909" s="60">
        <v>16188.15</v>
      </c>
      <c r="BC909" s="60">
        <v>14363.65</v>
      </c>
      <c r="BD909" s="60">
        <v>2801.29</v>
      </c>
      <c r="BE909" s="60">
        <v>15018.59</v>
      </c>
      <c r="BF909" s="60">
        <v>0</v>
      </c>
      <c r="BG909" s="60">
        <v>0</v>
      </c>
      <c r="BH909" s="60">
        <v>0</v>
      </c>
      <c r="BI909" s="60">
        <v>261214</v>
      </c>
      <c r="BJ909" s="61">
        <v>499</v>
      </c>
      <c r="BK909" s="2" t="s">
        <v>1023</v>
      </c>
    </row>
    <row r="910" spans="1:63" s="1" customFormat="1" ht="15" x14ac:dyDescent="0.25">
      <c r="A910" s="56" t="s">
        <v>127</v>
      </c>
      <c r="B910" s="56" t="s">
        <v>104</v>
      </c>
      <c r="C910" s="56" t="s">
        <v>128</v>
      </c>
      <c r="D910"/>
      <c r="E910"/>
      <c r="F910"/>
      <c r="G910" s="56" t="s">
        <v>129</v>
      </c>
      <c r="H910" s="56" t="s">
        <v>130</v>
      </c>
      <c r="I910" s="56" t="s">
        <v>1015</v>
      </c>
      <c r="J910"/>
      <c r="K910" s="56" t="s">
        <v>70</v>
      </c>
      <c r="L910" s="56" t="s">
        <v>131</v>
      </c>
      <c r="M910"/>
      <c r="N910"/>
      <c r="O910" s="56" t="s">
        <v>1016</v>
      </c>
      <c r="P910"/>
      <c r="Q910" s="56" t="s">
        <v>1018</v>
      </c>
      <c r="R910"/>
      <c r="S910"/>
      <c r="T910" s="56" t="s">
        <v>4058</v>
      </c>
      <c r="U910" s="56" t="s">
        <v>4056</v>
      </c>
      <c r="V910" s="56" t="s">
        <v>1034</v>
      </c>
      <c r="W910" s="58">
        <v>45480</v>
      </c>
      <c r="X910" s="59" t="s">
        <v>4065</v>
      </c>
      <c r="Y910" s="56" t="s">
        <v>765</v>
      </c>
      <c r="Z910" s="56" t="s">
        <v>802</v>
      </c>
      <c r="AA910" s="56" t="s">
        <v>98</v>
      </c>
      <c r="AB910" s="56" t="s">
        <v>99</v>
      </c>
      <c r="AC910" s="56" t="s">
        <v>100</v>
      </c>
      <c r="AD910"/>
      <c r="AE910" s="56" t="s">
        <v>803</v>
      </c>
      <c r="AF910" s="56" t="s">
        <v>762</v>
      </c>
      <c r="AG910" s="56" t="s">
        <v>763</v>
      </c>
      <c r="AH910" s="56" t="s">
        <v>764</v>
      </c>
      <c r="AI910" s="56" t="s">
        <v>74</v>
      </c>
      <c r="AJ910" s="56" t="s">
        <v>98</v>
      </c>
      <c r="AK910" s="56" t="s">
        <v>765</v>
      </c>
      <c r="AL910" s="56" t="s">
        <v>765</v>
      </c>
      <c r="AM910"/>
      <c r="AN910" s="56" t="s">
        <v>75</v>
      </c>
      <c r="AO910" s="56" t="s">
        <v>3</v>
      </c>
      <c r="AP910" s="60">
        <v>100</v>
      </c>
      <c r="AQ910" s="60">
        <v>0</v>
      </c>
      <c r="AR910" s="58">
        <v>1</v>
      </c>
      <c r="AS910" s="58">
        <v>0</v>
      </c>
      <c r="AT910" s="60">
        <v>17164.939999999999</v>
      </c>
      <c r="AU910" s="60">
        <v>15018.59</v>
      </c>
      <c r="AV910" s="60">
        <v>100</v>
      </c>
      <c r="AW910" s="60">
        <v>17922.060000000001</v>
      </c>
      <c r="AX910" s="60">
        <v>7882.55</v>
      </c>
      <c r="AY910" s="60">
        <v>25587.95</v>
      </c>
      <c r="AZ910" s="60">
        <v>75015.69</v>
      </c>
      <c r="BA910" s="60">
        <v>86434.07</v>
      </c>
      <c r="BB910" s="60">
        <v>16188.15</v>
      </c>
      <c r="BC910" s="60">
        <v>14363.65</v>
      </c>
      <c r="BD910" s="60">
        <v>2801.29</v>
      </c>
      <c r="BE910" s="60">
        <v>15018.59</v>
      </c>
      <c r="BF910" s="60">
        <v>0</v>
      </c>
      <c r="BG910" s="60">
        <v>0</v>
      </c>
      <c r="BH910" s="60">
        <v>0</v>
      </c>
      <c r="BI910" s="60">
        <v>261214</v>
      </c>
      <c r="BJ910" s="61">
        <v>499</v>
      </c>
      <c r="BK910" s="2" t="s">
        <v>1023</v>
      </c>
    </row>
    <row r="911" spans="1:63" s="1" customFormat="1" ht="15" x14ac:dyDescent="0.25">
      <c r="A911" s="56" t="s">
        <v>127</v>
      </c>
      <c r="B911" s="56" t="s">
        <v>104</v>
      </c>
      <c r="C911" s="56" t="s">
        <v>128</v>
      </c>
      <c r="D911"/>
      <c r="E911"/>
      <c r="F911"/>
      <c r="G911" s="56" t="s">
        <v>129</v>
      </c>
      <c r="H911" s="56" t="s">
        <v>130</v>
      </c>
      <c r="I911" s="56" t="s">
        <v>1015</v>
      </c>
      <c r="J911"/>
      <c r="K911" s="56" t="s">
        <v>70</v>
      </c>
      <c r="L911" s="56" t="s">
        <v>131</v>
      </c>
      <c r="M911"/>
      <c r="N911"/>
      <c r="O911" s="56" t="s">
        <v>1016</v>
      </c>
      <c r="P911"/>
      <c r="Q911" s="56" t="s">
        <v>1018</v>
      </c>
      <c r="R911"/>
      <c r="S911"/>
      <c r="T911" s="56" t="s">
        <v>4058</v>
      </c>
      <c r="U911" s="56" t="s">
        <v>4056</v>
      </c>
      <c r="V911" s="56" t="s">
        <v>4019</v>
      </c>
      <c r="W911" s="58">
        <v>45481</v>
      </c>
      <c r="X911" s="59" t="s">
        <v>4066</v>
      </c>
      <c r="Y911" s="56" t="s">
        <v>765</v>
      </c>
      <c r="Z911" s="56" t="s">
        <v>802</v>
      </c>
      <c r="AA911" s="56" t="s">
        <v>98</v>
      </c>
      <c r="AB911" s="56" t="s">
        <v>99</v>
      </c>
      <c r="AC911" s="56" t="s">
        <v>100</v>
      </c>
      <c r="AD911"/>
      <c r="AE911" s="56" t="s">
        <v>803</v>
      </c>
      <c r="AF911" s="56" t="s">
        <v>762</v>
      </c>
      <c r="AG911" s="56" t="s">
        <v>763</v>
      </c>
      <c r="AH911" s="56" t="s">
        <v>764</v>
      </c>
      <c r="AI911" s="56" t="s">
        <v>74</v>
      </c>
      <c r="AJ911" s="56" t="s">
        <v>98</v>
      </c>
      <c r="AK911" s="56" t="s">
        <v>765</v>
      </c>
      <c r="AL911" s="56" t="s">
        <v>765</v>
      </c>
      <c r="AM911"/>
      <c r="AN911" s="56" t="s">
        <v>75</v>
      </c>
      <c r="AO911" s="56" t="s">
        <v>3</v>
      </c>
      <c r="AP911" s="60">
        <v>100</v>
      </c>
      <c r="AQ911" s="60">
        <v>0</v>
      </c>
      <c r="AR911" s="58">
        <v>1</v>
      </c>
      <c r="AS911" s="58">
        <v>0</v>
      </c>
      <c r="AT911" s="60">
        <v>17164.939999999999</v>
      </c>
      <c r="AU911" s="60">
        <v>15018.59</v>
      </c>
      <c r="AV911" s="60">
        <v>100</v>
      </c>
      <c r="AW911" s="60">
        <v>17922.060000000001</v>
      </c>
      <c r="AX911" s="60">
        <v>7882.55</v>
      </c>
      <c r="AY911" s="60">
        <v>25587.95</v>
      </c>
      <c r="AZ911" s="60">
        <v>75015.69</v>
      </c>
      <c r="BA911" s="60">
        <v>86434.07</v>
      </c>
      <c r="BB911" s="60">
        <v>16188.15</v>
      </c>
      <c r="BC911" s="60">
        <v>14363.65</v>
      </c>
      <c r="BD911" s="60">
        <v>2801.29</v>
      </c>
      <c r="BE911" s="60">
        <v>15018.59</v>
      </c>
      <c r="BF911" s="60">
        <v>0</v>
      </c>
      <c r="BG911" s="60">
        <v>0</v>
      </c>
      <c r="BH911" s="60">
        <v>0</v>
      </c>
      <c r="BI911" s="60">
        <v>261214</v>
      </c>
      <c r="BJ911" s="61">
        <v>499</v>
      </c>
      <c r="BK911" s="2" t="s">
        <v>1023</v>
      </c>
    </row>
    <row r="912" spans="1:63" s="1" customFormat="1" ht="15" x14ac:dyDescent="0.25">
      <c r="A912" s="56" t="s">
        <v>127</v>
      </c>
      <c r="B912" s="56" t="s">
        <v>104</v>
      </c>
      <c r="C912" s="56" t="s">
        <v>128</v>
      </c>
      <c r="D912"/>
      <c r="E912"/>
      <c r="F912"/>
      <c r="G912" s="56" t="s">
        <v>129</v>
      </c>
      <c r="H912" s="56" t="s">
        <v>130</v>
      </c>
      <c r="I912" s="56" t="s">
        <v>1015</v>
      </c>
      <c r="J912"/>
      <c r="K912" s="56" t="s">
        <v>70</v>
      </c>
      <c r="L912" s="56" t="s">
        <v>131</v>
      </c>
      <c r="M912"/>
      <c r="N912"/>
      <c r="O912" s="56" t="s">
        <v>1016</v>
      </c>
      <c r="P912"/>
      <c r="Q912" s="56" t="s">
        <v>1018</v>
      </c>
      <c r="R912"/>
      <c r="S912"/>
      <c r="T912" s="56" t="s">
        <v>4058</v>
      </c>
      <c r="U912" s="56" t="s">
        <v>4056</v>
      </c>
      <c r="V912" s="56" t="s">
        <v>112</v>
      </c>
      <c r="W912" s="58">
        <v>43286</v>
      </c>
      <c r="X912" s="59" t="s">
        <v>4067</v>
      </c>
      <c r="Y912" s="56" t="s">
        <v>3423</v>
      </c>
      <c r="Z912" s="56" t="s">
        <v>3424</v>
      </c>
      <c r="AA912" s="56" t="s">
        <v>105</v>
      </c>
      <c r="AB912" s="56" t="s">
        <v>106</v>
      </c>
      <c r="AC912" s="56" t="s">
        <v>107</v>
      </c>
      <c r="AD912"/>
      <c r="AE912" s="56" t="s">
        <v>3425</v>
      </c>
      <c r="AF912" s="56" t="s">
        <v>876</v>
      </c>
      <c r="AG912" s="56" t="s">
        <v>115</v>
      </c>
      <c r="AH912" s="56" t="s">
        <v>3426</v>
      </c>
      <c r="AI912" s="56" t="s">
        <v>74</v>
      </c>
      <c r="AJ912" s="56" t="s">
        <v>108</v>
      </c>
      <c r="AK912" s="56" t="s">
        <v>3427</v>
      </c>
      <c r="AL912" s="56" t="s">
        <v>3427</v>
      </c>
      <c r="AM912"/>
      <c r="AN912" s="56" t="s">
        <v>75</v>
      </c>
      <c r="AO912" s="56" t="s">
        <v>3</v>
      </c>
      <c r="AP912" s="60">
        <v>228.07</v>
      </c>
      <c r="AQ912" s="60">
        <v>0</v>
      </c>
      <c r="AR912" s="58">
        <v>1</v>
      </c>
      <c r="AS912" s="58">
        <v>0</v>
      </c>
      <c r="AT912" s="60">
        <v>17164.939999999999</v>
      </c>
      <c r="AU912" s="60">
        <v>15018.59</v>
      </c>
      <c r="AV912" s="60">
        <v>228.07</v>
      </c>
      <c r="AW912" s="60">
        <v>17922.060000000001</v>
      </c>
      <c r="AX912" s="60">
        <v>7882.55</v>
      </c>
      <c r="AY912" s="60">
        <v>25587.95</v>
      </c>
      <c r="AZ912" s="60">
        <v>75015.69</v>
      </c>
      <c r="BA912" s="60">
        <v>86434.07</v>
      </c>
      <c r="BB912" s="60">
        <v>16188.15</v>
      </c>
      <c r="BC912" s="60">
        <v>14363.65</v>
      </c>
      <c r="BD912" s="60">
        <v>2801.29</v>
      </c>
      <c r="BE912" s="60">
        <v>15018.59</v>
      </c>
      <c r="BF912" s="60">
        <v>0</v>
      </c>
      <c r="BG912" s="60">
        <v>0</v>
      </c>
      <c r="BH912" s="60">
        <v>0</v>
      </c>
      <c r="BI912" s="60">
        <v>261214</v>
      </c>
      <c r="BJ912" s="61">
        <v>499</v>
      </c>
      <c r="BK912" s="2" t="s">
        <v>1023</v>
      </c>
    </row>
    <row r="913" spans="1:63" s="1" customFormat="1" ht="15" x14ac:dyDescent="0.25">
      <c r="A913" s="56" t="s">
        <v>127</v>
      </c>
      <c r="B913" s="56" t="s">
        <v>104</v>
      </c>
      <c r="C913" s="56" t="s">
        <v>128</v>
      </c>
      <c r="D913"/>
      <c r="E913"/>
      <c r="F913"/>
      <c r="G913" s="56" t="s">
        <v>129</v>
      </c>
      <c r="H913" s="56" t="s">
        <v>130</v>
      </c>
      <c r="I913" s="56" t="s">
        <v>1015</v>
      </c>
      <c r="J913"/>
      <c r="K913" s="56" t="s">
        <v>70</v>
      </c>
      <c r="L913" s="56" t="s">
        <v>131</v>
      </c>
      <c r="M913"/>
      <c r="N913"/>
      <c r="O913" s="56" t="s">
        <v>1016</v>
      </c>
      <c r="P913"/>
      <c r="Q913" s="56" t="s">
        <v>1018</v>
      </c>
      <c r="R913"/>
      <c r="S913"/>
      <c r="T913" s="56" t="s">
        <v>4068</v>
      </c>
      <c r="U913" s="56" t="s">
        <v>4058</v>
      </c>
      <c r="V913" s="56" t="s">
        <v>4069</v>
      </c>
      <c r="W913" s="58">
        <v>41413</v>
      </c>
      <c r="X913" s="59" t="s">
        <v>4070</v>
      </c>
      <c r="Y913" s="56" t="s">
        <v>1025</v>
      </c>
      <c r="Z913" s="56" t="s">
        <v>1026</v>
      </c>
      <c r="AA913" s="56" t="s">
        <v>98</v>
      </c>
      <c r="AB913" s="56" t="s">
        <v>99</v>
      </c>
      <c r="AC913" s="56" t="s">
        <v>100</v>
      </c>
      <c r="AD913"/>
      <c r="AE913" s="56" t="s">
        <v>1027</v>
      </c>
      <c r="AF913" s="56" t="s">
        <v>762</v>
      </c>
      <c r="AG913" s="56" t="s">
        <v>763</v>
      </c>
      <c r="AH913" s="56" t="s">
        <v>764</v>
      </c>
      <c r="AI913" s="56" t="s">
        <v>74</v>
      </c>
      <c r="AJ913" s="56" t="s">
        <v>98</v>
      </c>
      <c r="AK913" s="56" t="s">
        <v>765</v>
      </c>
      <c r="AL913" s="56" t="s">
        <v>765</v>
      </c>
      <c r="AM913"/>
      <c r="AN913" s="56" t="s">
        <v>75</v>
      </c>
      <c r="AO913" s="56" t="s">
        <v>3</v>
      </c>
      <c r="AP913" s="60">
        <v>42</v>
      </c>
      <c r="AQ913" s="60">
        <v>0</v>
      </c>
      <c r="AR913" s="58">
        <v>1</v>
      </c>
      <c r="AS913" s="58">
        <v>0</v>
      </c>
      <c r="AT913" s="60">
        <v>17164.939999999999</v>
      </c>
      <c r="AU913" s="60">
        <v>15018.59</v>
      </c>
      <c r="AV913" s="60">
        <v>42</v>
      </c>
      <c r="AW913" s="60">
        <v>17922.060000000001</v>
      </c>
      <c r="AX913" s="60">
        <v>7882.55</v>
      </c>
      <c r="AY913" s="60">
        <v>25587.95</v>
      </c>
      <c r="AZ913" s="60">
        <v>75015.69</v>
      </c>
      <c r="BA913" s="60">
        <v>86434.07</v>
      </c>
      <c r="BB913" s="60">
        <v>16188.15</v>
      </c>
      <c r="BC913" s="60">
        <v>14363.65</v>
      </c>
      <c r="BD913" s="60">
        <v>2801.29</v>
      </c>
      <c r="BE913" s="60">
        <v>15018.59</v>
      </c>
      <c r="BF913" s="60">
        <v>0</v>
      </c>
      <c r="BG913" s="60">
        <v>0</v>
      </c>
      <c r="BH913" s="60">
        <v>0</v>
      </c>
      <c r="BI913" s="60">
        <v>261214</v>
      </c>
      <c r="BJ913" s="61">
        <v>499</v>
      </c>
      <c r="BK913" s="2" t="s">
        <v>1023</v>
      </c>
    </row>
    <row r="914" spans="1:63" s="1" customFormat="1" ht="15" x14ac:dyDescent="0.25">
      <c r="A914" s="56" t="s">
        <v>127</v>
      </c>
      <c r="B914" s="56" t="s">
        <v>104</v>
      </c>
      <c r="C914" s="56" t="s">
        <v>128</v>
      </c>
      <c r="D914"/>
      <c r="E914"/>
      <c r="F914"/>
      <c r="G914" s="56" t="s">
        <v>129</v>
      </c>
      <c r="H914" s="56" t="s">
        <v>130</v>
      </c>
      <c r="I914" s="56" t="s">
        <v>1015</v>
      </c>
      <c r="J914"/>
      <c r="K914" s="56" t="s">
        <v>70</v>
      </c>
      <c r="L914" s="56" t="s">
        <v>131</v>
      </c>
      <c r="M914"/>
      <c r="N914"/>
      <c r="O914" s="56" t="s">
        <v>1016</v>
      </c>
      <c r="P914"/>
      <c r="Q914" s="56" t="s">
        <v>1018</v>
      </c>
      <c r="R914"/>
      <c r="S914"/>
      <c r="T914" s="56" t="s">
        <v>4068</v>
      </c>
      <c r="U914" s="56" t="s">
        <v>4068</v>
      </c>
      <c r="V914" s="56" t="s">
        <v>4071</v>
      </c>
      <c r="W914" s="58">
        <v>48641</v>
      </c>
      <c r="X914" s="59" t="s">
        <v>4072</v>
      </c>
      <c r="Y914" s="56" t="s">
        <v>837</v>
      </c>
      <c r="Z914" s="56" t="s">
        <v>838</v>
      </c>
      <c r="AA914" s="56" t="s">
        <v>76</v>
      </c>
      <c r="AB914" s="56" t="s">
        <v>77</v>
      </c>
      <c r="AC914" s="56" t="s">
        <v>78</v>
      </c>
      <c r="AD914"/>
      <c r="AE914" s="56" t="s">
        <v>171</v>
      </c>
      <c r="AF914" s="56" t="s">
        <v>96</v>
      </c>
      <c r="AG914" s="56" t="s">
        <v>73</v>
      </c>
      <c r="AH914" s="56" t="s">
        <v>172</v>
      </c>
      <c r="AI914" s="56" t="s">
        <v>74</v>
      </c>
      <c r="AJ914" s="56" t="s">
        <v>79</v>
      </c>
      <c r="AK914" s="56" t="s">
        <v>170</v>
      </c>
      <c r="AL914" s="56" t="s">
        <v>170</v>
      </c>
      <c r="AM914"/>
      <c r="AN914" s="56" t="s">
        <v>75</v>
      </c>
      <c r="AO914" s="56" t="s">
        <v>3</v>
      </c>
      <c r="AP914" s="60">
        <v>14.69</v>
      </c>
      <c r="AQ914" s="60">
        <v>0</v>
      </c>
      <c r="AR914" s="58">
        <v>1</v>
      </c>
      <c r="AS914" s="58">
        <v>0</v>
      </c>
      <c r="AT914" s="60">
        <v>17164.939999999999</v>
      </c>
      <c r="AU914" s="60">
        <v>15018.59</v>
      </c>
      <c r="AV914" s="60">
        <v>14.69</v>
      </c>
      <c r="AW914" s="60">
        <v>17922.060000000001</v>
      </c>
      <c r="AX914" s="60">
        <v>7882.55</v>
      </c>
      <c r="AY914" s="60">
        <v>25587.95</v>
      </c>
      <c r="AZ914" s="60">
        <v>75015.69</v>
      </c>
      <c r="BA914" s="60">
        <v>86434.07</v>
      </c>
      <c r="BB914" s="60">
        <v>16188.15</v>
      </c>
      <c r="BC914" s="60">
        <v>14363.65</v>
      </c>
      <c r="BD914" s="60">
        <v>2801.29</v>
      </c>
      <c r="BE914" s="60">
        <v>15018.59</v>
      </c>
      <c r="BF914" s="60">
        <v>0</v>
      </c>
      <c r="BG914" s="60">
        <v>0</v>
      </c>
      <c r="BH914" s="60">
        <v>0</v>
      </c>
      <c r="BI914" s="60">
        <v>261214</v>
      </c>
      <c r="BJ914" s="61">
        <v>499</v>
      </c>
      <c r="BK914" s="2" t="s">
        <v>1023</v>
      </c>
    </row>
    <row r="915" spans="1:63" s="1" customFormat="1" ht="15" x14ac:dyDescent="0.25">
      <c r="A915" s="56" t="s">
        <v>127</v>
      </c>
      <c r="B915" s="56" t="s">
        <v>104</v>
      </c>
      <c r="C915" s="56" t="s">
        <v>128</v>
      </c>
      <c r="D915"/>
      <c r="E915"/>
      <c r="F915"/>
      <c r="G915" s="56" t="s">
        <v>129</v>
      </c>
      <c r="H915" s="56" t="s">
        <v>130</v>
      </c>
      <c r="I915" s="56" t="s">
        <v>1015</v>
      </c>
      <c r="J915"/>
      <c r="K915" s="56" t="s">
        <v>70</v>
      </c>
      <c r="L915" s="56" t="s">
        <v>131</v>
      </c>
      <c r="M915"/>
      <c r="N915"/>
      <c r="O915" s="56" t="s">
        <v>1016</v>
      </c>
      <c r="P915"/>
      <c r="Q915" s="56" t="s">
        <v>1017</v>
      </c>
      <c r="R915"/>
      <c r="S915"/>
      <c r="T915" s="56" t="s">
        <v>4073</v>
      </c>
      <c r="U915" s="56" t="s">
        <v>4073</v>
      </c>
      <c r="V915" s="56" t="s">
        <v>4074</v>
      </c>
      <c r="W915" s="58">
        <v>37614</v>
      </c>
      <c r="X915" s="59" t="s">
        <v>4075</v>
      </c>
      <c r="Y915" s="56" t="s">
        <v>82</v>
      </c>
      <c r="Z915" s="56" t="s">
        <v>83</v>
      </c>
      <c r="AA915" s="56" t="s">
        <v>76</v>
      </c>
      <c r="AB915" s="56" t="s">
        <v>84</v>
      </c>
      <c r="AC915" s="56" t="s">
        <v>85</v>
      </c>
      <c r="AD915"/>
      <c r="AE915" s="56" t="s">
        <v>86</v>
      </c>
      <c r="AF915" s="56" t="s">
        <v>87</v>
      </c>
      <c r="AG915"/>
      <c r="AH915" s="56" t="s">
        <v>88</v>
      </c>
      <c r="AI915" s="56" t="s">
        <v>89</v>
      </c>
      <c r="AJ915" s="56" t="s">
        <v>79</v>
      </c>
      <c r="AK915" s="56" t="s">
        <v>90</v>
      </c>
      <c r="AL915" s="56" t="s">
        <v>90</v>
      </c>
      <c r="AM915"/>
      <c r="AN915" s="56" t="s">
        <v>75</v>
      </c>
      <c r="AO915" s="56" t="s">
        <v>3</v>
      </c>
      <c r="AP915" s="60">
        <v>210.41</v>
      </c>
      <c r="AQ915" s="60">
        <v>0</v>
      </c>
      <c r="AR915" s="58">
        <v>1</v>
      </c>
      <c r="AS915" s="58">
        <v>0</v>
      </c>
      <c r="AT915" s="60">
        <v>17164.939999999999</v>
      </c>
      <c r="AU915" s="60">
        <v>15018.59</v>
      </c>
      <c r="AV915" s="60">
        <v>210.41</v>
      </c>
      <c r="AW915" s="60">
        <v>17922.060000000001</v>
      </c>
      <c r="AX915" s="60">
        <v>7882.55</v>
      </c>
      <c r="AY915" s="60">
        <v>25587.95</v>
      </c>
      <c r="AZ915" s="60">
        <v>75015.69</v>
      </c>
      <c r="BA915" s="60">
        <v>86434.07</v>
      </c>
      <c r="BB915" s="60">
        <v>16188.15</v>
      </c>
      <c r="BC915" s="60">
        <v>14363.65</v>
      </c>
      <c r="BD915" s="60">
        <v>2801.29</v>
      </c>
      <c r="BE915" s="60">
        <v>15018.59</v>
      </c>
      <c r="BF915" s="60">
        <v>0</v>
      </c>
      <c r="BG915" s="60">
        <v>0</v>
      </c>
      <c r="BH915" s="60">
        <v>0</v>
      </c>
      <c r="BI915" s="60">
        <v>261214</v>
      </c>
      <c r="BJ915" s="61">
        <v>499</v>
      </c>
      <c r="BK915" s="2" t="s">
        <v>1023</v>
      </c>
    </row>
    <row r="916" spans="1:63" s="1" customFormat="1" ht="15" x14ac:dyDescent="0.25">
      <c r="A916" s="56" t="s">
        <v>127</v>
      </c>
      <c r="B916" s="56" t="s">
        <v>104</v>
      </c>
      <c r="C916" s="56" t="s">
        <v>128</v>
      </c>
      <c r="D916"/>
      <c r="E916"/>
      <c r="F916"/>
      <c r="G916" s="56" t="s">
        <v>129</v>
      </c>
      <c r="H916" s="56" t="s">
        <v>130</v>
      </c>
      <c r="I916" s="56" t="s">
        <v>1015</v>
      </c>
      <c r="J916"/>
      <c r="K916" s="56" t="s">
        <v>70</v>
      </c>
      <c r="L916" s="56" t="s">
        <v>131</v>
      </c>
      <c r="M916"/>
      <c r="N916"/>
      <c r="O916" s="56" t="s">
        <v>1016</v>
      </c>
      <c r="P916"/>
      <c r="Q916" s="56" t="s">
        <v>1018</v>
      </c>
      <c r="R916"/>
      <c r="S916"/>
      <c r="T916" s="56" t="s">
        <v>4076</v>
      </c>
      <c r="U916" s="56" t="s">
        <v>4073</v>
      </c>
      <c r="V916" s="56" t="s">
        <v>4077</v>
      </c>
      <c r="W916" s="58">
        <v>20168</v>
      </c>
      <c r="X916" s="59" t="s">
        <v>4078</v>
      </c>
      <c r="Y916" s="56" t="s">
        <v>4079</v>
      </c>
      <c r="Z916" s="56" t="s">
        <v>4080</v>
      </c>
      <c r="AA916" s="56" t="s">
        <v>1019</v>
      </c>
      <c r="AB916" s="56" t="s">
        <v>3269</v>
      </c>
      <c r="AC916" s="56" t="s">
        <v>197</v>
      </c>
      <c r="AD916"/>
      <c r="AE916" s="56" t="s">
        <v>4081</v>
      </c>
      <c r="AF916" s="56" t="s">
        <v>4082</v>
      </c>
      <c r="AG916" s="56" t="s">
        <v>115</v>
      </c>
      <c r="AH916" s="56" t="s">
        <v>4083</v>
      </c>
      <c r="AI916" s="56" t="s">
        <v>74</v>
      </c>
      <c r="AJ916" s="56" t="s">
        <v>158</v>
      </c>
      <c r="AK916" s="56" t="s">
        <v>4084</v>
      </c>
      <c r="AL916" s="56" t="s">
        <v>4084</v>
      </c>
      <c r="AM916"/>
      <c r="AN916" s="56" t="s">
        <v>75</v>
      </c>
      <c r="AO916" s="56" t="s">
        <v>3</v>
      </c>
      <c r="AP916" s="60">
        <v>114.5</v>
      </c>
      <c r="AQ916" s="60">
        <v>0</v>
      </c>
      <c r="AR916" s="58">
        <v>1</v>
      </c>
      <c r="AS916" s="58">
        <v>0</v>
      </c>
      <c r="AT916" s="60">
        <v>17164.939999999999</v>
      </c>
      <c r="AU916" s="60">
        <v>15018.59</v>
      </c>
      <c r="AV916" s="60">
        <v>114.5</v>
      </c>
      <c r="AW916" s="60">
        <v>17922.060000000001</v>
      </c>
      <c r="AX916" s="60">
        <v>7882.55</v>
      </c>
      <c r="AY916" s="60">
        <v>25587.95</v>
      </c>
      <c r="AZ916" s="60">
        <v>75015.69</v>
      </c>
      <c r="BA916" s="60">
        <v>86434.07</v>
      </c>
      <c r="BB916" s="60">
        <v>16188.15</v>
      </c>
      <c r="BC916" s="60">
        <v>14363.65</v>
      </c>
      <c r="BD916" s="60">
        <v>2801.29</v>
      </c>
      <c r="BE916" s="60">
        <v>15018.59</v>
      </c>
      <c r="BF916" s="60">
        <v>0</v>
      </c>
      <c r="BG916" s="60">
        <v>0</v>
      </c>
      <c r="BH916" s="60">
        <v>0</v>
      </c>
      <c r="BI916" s="60">
        <v>261214</v>
      </c>
      <c r="BJ916" s="61">
        <v>499</v>
      </c>
      <c r="BK916" s="2" t="s">
        <v>1023</v>
      </c>
    </row>
    <row r="917" spans="1:63" s="1" customFormat="1" ht="15" x14ac:dyDescent="0.25">
      <c r="A917" s="56" t="s">
        <v>127</v>
      </c>
      <c r="B917" s="56" t="s">
        <v>104</v>
      </c>
      <c r="C917" s="56" t="s">
        <v>128</v>
      </c>
      <c r="D917"/>
      <c r="E917"/>
      <c r="F917"/>
      <c r="G917" s="56" t="s">
        <v>129</v>
      </c>
      <c r="H917" s="56" t="s">
        <v>130</v>
      </c>
      <c r="I917" s="56" t="s">
        <v>1015</v>
      </c>
      <c r="J917"/>
      <c r="K917" s="56" t="s">
        <v>70</v>
      </c>
      <c r="L917" s="56" t="s">
        <v>131</v>
      </c>
      <c r="M917"/>
      <c r="N917"/>
      <c r="O917" s="56" t="s">
        <v>1016</v>
      </c>
      <c r="P917"/>
      <c r="Q917" s="56" t="s">
        <v>1018</v>
      </c>
      <c r="R917"/>
      <c r="S917"/>
      <c r="T917" s="56" t="s">
        <v>4076</v>
      </c>
      <c r="U917" s="56" t="s">
        <v>4058</v>
      </c>
      <c r="V917" s="56" t="s">
        <v>3802</v>
      </c>
      <c r="W917" s="58">
        <v>22609</v>
      </c>
      <c r="X917" s="59" t="s">
        <v>4085</v>
      </c>
      <c r="Y917" s="56" t="s">
        <v>149</v>
      </c>
      <c r="Z917" s="56" t="s">
        <v>150</v>
      </c>
      <c r="AA917" s="56" t="s">
        <v>1019</v>
      </c>
      <c r="AB917" s="56" t="s">
        <v>152</v>
      </c>
      <c r="AC917" s="56" t="s">
        <v>153</v>
      </c>
      <c r="AD917"/>
      <c r="AE917" s="56" t="s">
        <v>154</v>
      </c>
      <c r="AF917" s="56" t="s">
        <v>155</v>
      </c>
      <c r="AG917" s="56" t="s">
        <v>156</v>
      </c>
      <c r="AH917" s="56" t="s">
        <v>157</v>
      </c>
      <c r="AI917" s="56" t="s">
        <v>74</v>
      </c>
      <c r="AJ917" s="56" t="s">
        <v>158</v>
      </c>
      <c r="AK917" s="56" t="s">
        <v>159</v>
      </c>
      <c r="AL917" s="56" t="s">
        <v>159</v>
      </c>
      <c r="AM917"/>
      <c r="AN917" s="56" t="s">
        <v>75</v>
      </c>
      <c r="AO917" s="56" t="s">
        <v>3</v>
      </c>
      <c r="AP917" s="60">
        <v>88.63</v>
      </c>
      <c r="AQ917" s="60">
        <v>0</v>
      </c>
      <c r="AR917" s="58">
        <v>1</v>
      </c>
      <c r="AS917" s="58">
        <v>0</v>
      </c>
      <c r="AT917" s="60">
        <v>17164.939999999999</v>
      </c>
      <c r="AU917" s="60">
        <v>15018.59</v>
      </c>
      <c r="AV917" s="60">
        <v>88.63</v>
      </c>
      <c r="AW917" s="60">
        <v>17922.060000000001</v>
      </c>
      <c r="AX917" s="60">
        <v>7882.55</v>
      </c>
      <c r="AY917" s="60">
        <v>25587.95</v>
      </c>
      <c r="AZ917" s="60">
        <v>75015.69</v>
      </c>
      <c r="BA917" s="60">
        <v>86434.07</v>
      </c>
      <c r="BB917" s="60">
        <v>16188.15</v>
      </c>
      <c r="BC917" s="60">
        <v>14363.65</v>
      </c>
      <c r="BD917" s="60">
        <v>2801.29</v>
      </c>
      <c r="BE917" s="60">
        <v>15018.59</v>
      </c>
      <c r="BF917" s="60">
        <v>0</v>
      </c>
      <c r="BG917" s="60">
        <v>0</v>
      </c>
      <c r="BH917" s="60">
        <v>0</v>
      </c>
      <c r="BI917" s="60">
        <v>261214</v>
      </c>
      <c r="BJ917" s="61">
        <v>499</v>
      </c>
      <c r="BK917" s="2" t="s">
        <v>1023</v>
      </c>
    </row>
    <row r="918" spans="1:63" s="1" customFormat="1" ht="15" x14ac:dyDescent="0.25">
      <c r="A918" s="56" t="s">
        <v>127</v>
      </c>
      <c r="B918" s="56" t="s">
        <v>104</v>
      </c>
      <c r="C918" s="56" t="s">
        <v>128</v>
      </c>
      <c r="D918"/>
      <c r="E918"/>
      <c r="F918"/>
      <c r="G918" s="56" t="s">
        <v>129</v>
      </c>
      <c r="H918" s="56" t="s">
        <v>130</v>
      </c>
      <c r="I918" s="56" t="s">
        <v>1015</v>
      </c>
      <c r="J918"/>
      <c r="K918" s="56" t="s">
        <v>70</v>
      </c>
      <c r="L918" s="56" t="s">
        <v>131</v>
      </c>
      <c r="M918"/>
      <c r="N918"/>
      <c r="O918" s="56" t="s">
        <v>1016</v>
      </c>
      <c r="P918"/>
      <c r="Q918" s="56" t="s">
        <v>1017</v>
      </c>
      <c r="R918"/>
      <c r="S918"/>
      <c r="T918" s="56" t="s">
        <v>4086</v>
      </c>
      <c r="U918" s="56" t="s">
        <v>4086</v>
      </c>
      <c r="V918" s="56" t="s">
        <v>112</v>
      </c>
      <c r="W918" s="58">
        <v>39985</v>
      </c>
      <c r="X918" s="59" t="s">
        <v>4087</v>
      </c>
      <c r="Y918" s="56" t="s">
        <v>1036</v>
      </c>
      <c r="Z918" s="56" t="s">
        <v>1037</v>
      </c>
      <c r="AA918" s="56" t="s">
        <v>180</v>
      </c>
      <c r="AB918" s="56" t="s">
        <v>181</v>
      </c>
      <c r="AC918" s="56" t="s">
        <v>182</v>
      </c>
      <c r="AD918"/>
      <c r="AE918" s="56" t="s">
        <v>1038</v>
      </c>
      <c r="AF918" s="56" t="s">
        <v>1039</v>
      </c>
      <c r="AG918"/>
      <c r="AH918" s="56" t="s">
        <v>1040</v>
      </c>
      <c r="AI918" s="56" t="s">
        <v>1041</v>
      </c>
      <c r="AJ918" s="56" t="s">
        <v>183</v>
      </c>
      <c r="AK918" s="56" t="s">
        <v>109</v>
      </c>
      <c r="AL918" s="56" t="s">
        <v>110</v>
      </c>
      <c r="AM918"/>
      <c r="AN918" s="56" t="s">
        <v>75</v>
      </c>
      <c r="AO918" s="56" t="s">
        <v>1042</v>
      </c>
      <c r="AP918" s="60">
        <v>1721.76</v>
      </c>
      <c r="AQ918" s="60">
        <v>0</v>
      </c>
      <c r="AR918" s="58">
        <v>1</v>
      </c>
      <c r="AS918" s="58">
        <v>0</v>
      </c>
      <c r="AT918" s="60">
        <v>17164.939999999999</v>
      </c>
      <c r="AU918" s="60">
        <v>15018.59</v>
      </c>
      <c r="AV918" s="60">
        <v>1148</v>
      </c>
      <c r="AW918" s="60">
        <v>17922.060000000001</v>
      </c>
      <c r="AX918" s="60">
        <v>7882.55</v>
      </c>
      <c r="AY918" s="60">
        <v>25587.95</v>
      </c>
      <c r="AZ918" s="60">
        <v>75015.69</v>
      </c>
      <c r="BA918" s="60">
        <v>86434.07</v>
      </c>
      <c r="BB918" s="60">
        <v>16188.15</v>
      </c>
      <c r="BC918" s="60">
        <v>14363.65</v>
      </c>
      <c r="BD918" s="60">
        <v>2801.29</v>
      </c>
      <c r="BE918" s="60">
        <v>15018.59</v>
      </c>
      <c r="BF918" s="60">
        <v>0</v>
      </c>
      <c r="BG918" s="60">
        <v>0</v>
      </c>
      <c r="BH918" s="60">
        <v>0</v>
      </c>
      <c r="BI918" s="60">
        <v>261214</v>
      </c>
      <c r="BJ918" s="61">
        <v>499</v>
      </c>
      <c r="BK918" s="2" t="s">
        <v>1023</v>
      </c>
    </row>
    <row r="919" spans="1:63" s="1" customFormat="1" ht="15" x14ac:dyDescent="0.25">
      <c r="A919" s="56" t="s">
        <v>127</v>
      </c>
      <c r="B919" s="56" t="s">
        <v>104</v>
      </c>
      <c r="C919" s="56" t="s">
        <v>128</v>
      </c>
      <c r="D919"/>
      <c r="E919"/>
      <c r="F919"/>
      <c r="G919" s="56" t="s">
        <v>129</v>
      </c>
      <c r="H919" s="56" t="s">
        <v>130</v>
      </c>
      <c r="I919" s="56" t="s">
        <v>1015</v>
      </c>
      <c r="J919"/>
      <c r="K919" s="56" t="s">
        <v>70</v>
      </c>
      <c r="L919" s="56" t="s">
        <v>131</v>
      </c>
      <c r="M919"/>
      <c r="N919"/>
      <c r="O919" s="56" t="s">
        <v>1016</v>
      </c>
      <c r="P919"/>
      <c r="Q919" s="56" t="s">
        <v>1018</v>
      </c>
      <c r="R919"/>
      <c r="S919"/>
      <c r="T919" s="56" t="s">
        <v>1043</v>
      </c>
      <c r="U919" s="56" t="s">
        <v>4086</v>
      </c>
      <c r="V919" s="56" t="s">
        <v>4088</v>
      </c>
      <c r="W919" s="58">
        <v>43052</v>
      </c>
      <c r="X919" s="59" t="s">
        <v>4089</v>
      </c>
      <c r="Y919" s="56" t="s">
        <v>4090</v>
      </c>
      <c r="Z919" s="56" t="s">
        <v>4091</v>
      </c>
      <c r="AA919" s="56" t="s">
        <v>119</v>
      </c>
      <c r="AB919" s="56" t="s">
        <v>1380</v>
      </c>
      <c r="AC919" s="56" t="s">
        <v>187</v>
      </c>
      <c r="AD919"/>
      <c r="AE919" s="56" t="s">
        <v>4092</v>
      </c>
      <c r="AF919" s="56" t="s">
        <v>1607</v>
      </c>
      <c r="AG919" s="56" t="s">
        <v>115</v>
      </c>
      <c r="AH919" s="56" t="s">
        <v>4093</v>
      </c>
      <c r="AI919" s="56" t="s">
        <v>74</v>
      </c>
      <c r="AJ919" s="56" t="s">
        <v>79</v>
      </c>
      <c r="AK919" s="56" t="s">
        <v>4094</v>
      </c>
      <c r="AL919" s="56" t="s">
        <v>4094</v>
      </c>
      <c r="AM919"/>
      <c r="AN919" s="56" t="s">
        <v>75</v>
      </c>
      <c r="AO919" s="56" t="s">
        <v>3</v>
      </c>
      <c r="AP919" s="60">
        <v>67.84</v>
      </c>
      <c r="AQ919" s="60">
        <v>0</v>
      </c>
      <c r="AR919" s="58">
        <v>1</v>
      </c>
      <c r="AS919" s="58">
        <v>0</v>
      </c>
      <c r="AT919" s="60">
        <v>17164.939999999999</v>
      </c>
      <c r="AU919" s="60">
        <v>15018.59</v>
      </c>
      <c r="AV919" s="60">
        <v>67.84</v>
      </c>
      <c r="AW919" s="60">
        <v>17922.060000000001</v>
      </c>
      <c r="AX919" s="60">
        <v>7882.55</v>
      </c>
      <c r="AY919" s="60">
        <v>25587.95</v>
      </c>
      <c r="AZ919" s="60">
        <v>75015.69</v>
      </c>
      <c r="BA919" s="60">
        <v>86434.07</v>
      </c>
      <c r="BB919" s="60">
        <v>16188.15</v>
      </c>
      <c r="BC919" s="60">
        <v>14363.65</v>
      </c>
      <c r="BD919" s="60">
        <v>2801.29</v>
      </c>
      <c r="BE919" s="60">
        <v>15018.59</v>
      </c>
      <c r="BF919" s="60">
        <v>0</v>
      </c>
      <c r="BG919" s="60">
        <v>0</v>
      </c>
      <c r="BH919" s="60">
        <v>0</v>
      </c>
      <c r="BI919" s="60">
        <v>261214</v>
      </c>
      <c r="BJ919" s="61">
        <v>499</v>
      </c>
      <c r="BK919" s="2" t="s">
        <v>1023</v>
      </c>
    </row>
    <row r="920" spans="1:63" s="1" customFormat="1" ht="15" x14ac:dyDescent="0.25">
      <c r="A920" s="56" t="s">
        <v>127</v>
      </c>
      <c r="B920" s="56" t="s">
        <v>104</v>
      </c>
      <c r="C920" s="56" t="s">
        <v>128</v>
      </c>
      <c r="D920"/>
      <c r="E920"/>
      <c r="F920"/>
      <c r="G920" s="56" t="s">
        <v>129</v>
      </c>
      <c r="H920" s="56" t="s">
        <v>130</v>
      </c>
      <c r="I920" s="56" t="s">
        <v>1015</v>
      </c>
      <c r="J920"/>
      <c r="K920" s="56" t="s">
        <v>70</v>
      </c>
      <c r="L920" s="56" t="s">
        <v>131</v>
      </c>
      <c r="M920"/>
      <c r="N920"/>
      <c r="O920" s="56" t="s">
        <v>1016</v>
      </c>
      <c r="P920"/>
      <c r="Q920" s="56" t="s">
        <v>1018</v>
      </c>
      <c r="R920"/>
      <c r="S920"/>
      <c r="T920" s="56" t="s">
        <v>1043</v>
      </c>
      <c r="U920" s="56" t="s">
        <v>4086</v>
      </c>
      <c r="V920" s="56" t="s">
        <v>4095</v>
      </c>
      <c r="W920" s="58">
        <v>43538</v>
      </c>
      <c r="X920" s="59" t="s">
        <v>4096</v>
      </c>
      <c r="Y920" s="56" t="s">
        <v>837</v>
      </c>
      <c r="Z920" s="56" t="s">
        <v>838</v>
      </c>
      <c r="AA920" s="56" t="s">
        <v>76</v>
      </c>
      <c r="AB920" s="56" t="s">
        <v>77</v>
      </c>
      <c r="AC920" s="56" t="s">
        <v>78</v>
      </c>
      <c r="AD920"/>
      <c r="AE920" s="56" t="s">
        <v>171</v>
      </c>
      <c r="AF920" s="56" t="s">
        <v>96</v>
      </c>
      <c r="AG920" s="56" t="s">
        <v>73</v>
      </c>
      <c r="AH920" s="56" t="s">
        <v>172</v>
      </c>
      <c r="AI920" s="56" t="s">
        <v>74</v>
      </c>
      <c r="AJ920" s="56" t="s">
        <v>79</v>
      </c>
      <c r="AK920" s="56" t="s">
        <v>170</v>
      </c>
      <c r="AL920" s="56" t="s">
        <v>170</v>
      </c>
      <c r="AM920"/>
      <c r="AN920" s="56" t="s">
        <v>75</v>
      </c>
      <c r="AO920" s="56" t="s">
        <v>3</v>
      </c>
      <c r="AP920" s="60">
        <v>49.98</v>
      </c>
      <c r="AQ920" s="60">
        <v>0</v>
      </c>
      <c r="AR920" s="58">
        <v>1</v>
      </c>
      <c r="AS920" s="58">
        <v>0</v>
      </c>
      <c r="AT920" s="60">
        <v>17164.939999999999</v>
      </c>
      <c r="AU920" s="60">
        <v>15018.59</v>
      </c>
      <c r="AV920" s="60">
        <v>49.98</v>
      </c>
      <c r="AW920" s="60">
        <v>17922.060000000001</v>
      </c>
      <c r="AX920" s="60">
        <v>7882.55</v>
      </c>
      <c r="AY920" s="60">
        <v>25587.95</v>
      </c>
      <c r="AZ920" s="60">
        <v>75015.69</v>
      </c>
      <c r="BA920" s="60">
        <v>86434.07</v>
      </c>
      <c r="BB920" s="60">
        <v>16188.15</v>
      </c>
      <c r="BC920" s="60">
        <v>14363.65</v>
      </c>
      <c r="BD920" s="60">
        <v>2801.29</v>
      </c>
      <c r="BE920" s="60">
        <v>15018.59</v>
      </c>
      <c r="BF920" s="60">
        <v>0</v>
      </c>
      <c r="BG920" s="60">
        <v>0</v>
      </c>
      <c r="BH920" s="60">
        <v>0</v>
      </c>
      <c r="BI920" s="60">
        <v>261214</v>
      </c>
      <c r="BJ920" s="61">
        <v>499</v>
      </c>
      <c r="BK920" s="2" t="s">
        <v>1023</v>
      </c>
    </row>
    <row r="921" spans="1:63" s="1" customFormat="1" ht="15" x14ac:dyDescent="0.25">
      <c r="A921" s="56" t="s">
        <v>127</v>
      </c>
      <c r="B921" s="56" t="s">
        <v>104</v>
      </c>
      <c r="C921" s="56" t="s">
        <v>128</v>
      </c>
      <c r="D921"/>
      <c r="E921"/>
      <c r="F921"/>
      <c r="G921" s="56" t="s">
        <v>129</v>
      </c>
      <c r="H921" s="56" t="s">
        <v>130</v>
      </c>
      <c r="I921" s="56" t="s">
        <v>1015</v>
      </c>
      <c r="J921"/>
      <c r="K921" s="56" t="s">
        <v>70</v>
      </c>
      <c r="L921" s="56" t="s">
        <v>131</v>
      </c>
      <c r="M921"/>
      <c r="N921"/>
      <c r="O921" s="56" t="s">
        <v>1016</v>
      </c>
      <c r="P921"/>
      <c r="Q921" s="56" t="s">
        <v>1018</v>
      </c>
      <c r="R921"/>
      <c r="S921"/>
      <c r="T921" s="56" t="s">
        <v>1043</v>
      </c>
      <c r="U921" s="56" t="s">
        <v>4086</v>
      </c>
      <c r="V921" s="56" t="s">
        <v>112</v>
      </c>
      <c r="W921" s="58">
        <v>45400</v>
      </c>
      <c r="X921" s="59" t="s">
        <v>4097</v>
      </c>
      <c r="Y921" s="56" t="s">
        <v>3423</v>
      </c>
      <c r="Z921" s="56" t="s">
        <v>3424</v>
      </c>
      <c r="AA921" s="56" t="s">
        <v>105</v>
      </c>
      <c r="AB921" s="56" t="s">
        <v>106</v>
      </c>
      <c r="AC921" s="56" t="s">
        <v>107</v>
      </c>
      <c r="AD921"/>
      <c r="AE921" s="56" t="s">
        <v>3425</v>
      </c>
      <c r="AF921" s="56" t="s">
        <v>876</v>
      </c>
      <c r="AG921" s="56" t="s">
        <v>115</v>
      </c>
      <c r="AH921" s="56" t="s">
        <v>3426</v>
      </c>
      <c r="AI921" s="56" t="s">
        <v>74</v>
      </c>
      <c r="AJ921" s="56" t="s">
        <v>108</v>
      </c>
      <c r="AK921" s="56" t="s">
        <v>3427</v>
      </c>
      <c r="AL921" s="56" t="s">
        <v>3427</v>
      </c>
      <c r="AM921"/>
      <c r="AN921" s="56" t="s">
        <v>75</v>
      </c>
      <c r="AO921" s="56" t="s">
        <v>3</v>
      </c>
      <c r="AP921" s="60">
        <v>243.28</v>
      </c>
      <c r="AQ921" s="60">
        <v>0</v>
      </c>
      <c r="AR921" s="58">
        <v>1</v>
      </c>
      <c r="AS921" s="58">
        <v>0</v>
      </c>
      <c r="AT921" s="60">
        <v>17164.939999999999</v>
      </c>
      <c r="AU921" s="60">
        <v>15018.59</v>
      </c>
      <c r="AV921" s="60">
        <v>243.28</v>
      </c>
      <c r="AW921" s="60">
        <v>17922.060000000001</v>
      </c>
      <c r="AX921" s="60">
        <v>7882.55</v>
      </c>
      <c r="AY921" s="60">
        <v>25587.95</v>
      </c>
      <c r="AZ921" s="60">
        <v>75015.69</v>
      </c>
      <c r="BA921" s="60">
        <v>86434.07</v>
      </c>
      <c r="BB921" s="60">
        <v>16188.15</v>
      </c>
      <c r="BC921" s="60">
        <v>14363.65</v>
      </c>
      <c r="BD921" s="60">
        <v>2801.29</v>
      </c>
      <c r="BE921" s="60">
        <v>15018.59</v>
      </c>
      <c r="BF921" s="60">
        <v>0</v>
      </c>
      <c r="BG921" s="60">
        <v>0</v>
      </c>
      <c r="BH921" s="60">
        <v>0</v>
      </c>
      <c r="BI921" s="60">
        <v>261214</v>
      </c>
      <c r="BJ921" s="61">
        <v>499</v>
      </c>
      <c r="BK921" s="2" t="s">
        <v>1023</v>
      </c>
    </row>
    <row r="922" spans="1:63" s="1" customFormat="1" ht="15" x14ac:dyDescent="0.25">
      <c r="A922" s="56" t="s">
        <v>127</v>
      </c>
      <c r="B922" s="56" t="s">
        <v>104</v>
      </c>
      <c r="C922" s="56" t="s">
        <v>128</v>
      </c>
      <c r="D922"/>
      <c r="E922"/>
      <c r="F922"/>
      <c r="G922" s="56" t="s">
        <v>129</v>
      </c>
      <c r="H922" s="56" t="s">
        <v>130</v>
      </c>
      <c r="I922" s="56" t="s">
        <v>1015</v>
      </c>
      <c r="J922"/>
      <c r="K922" s="56" t="s">
        <v>70</v>
      </c>
      <c r="L922" s="56" t="s">
        <v>131</v>
      </c>
      <c r="M922"/>
      <c r="N922"/>
      <c r="O922" s="56" t="s">
        <v>1016</v>
      </c>
      <c r="P922"/>
      <c r="Q922" s="56" t="s">
        <v>1017</v>
      </c>
      <c r="R922"/>
      <c r="S922"/>
      <c r="T922" s="56" t="s">
        <v>3919</v>
      </c>
      <c r="U922" s="56" t="s">
        <v>3920</v>
      </c>
      <c r="V922" s="56" t="s">
        <v>3019</v>
      </c>
      <c r="W922" s="58">
        <v>16229</v>
      </c>
      <c r="X922" s="59" t="s">
        <v>3921</v>
      </c>
      <c r="Y922" s="56" t="s">
        <v>3922</v>
      </c>
      <c r="Z922" s="56" t="s">
        <v>3923</v>
      </c>
      <c r="AA922" s="56" t="s">
        <v>1019</v>
      </c>
      <c r="AB922" s="56" t="s">
        <v>152</v>
      </c>
      <c r="AC922" s="56" t="s">
        <v>153</v>
      </c>
      <c r="AD922"/>
      <c r="AE922" s="56" t="s">
        <v>3924</v>
      </c>
      <c r="AF922" s="56" t="s">
        <v>3925</v>
      </c>
      <c r="AG922" s="56" t="s">
        <v>135</v>
      </c>
      <c r="AH922" s="56" t="s">
        <v>3926</v>
      </c>
      <c r="AI922" s="56" t="s">
        <v>81</v>
      </c>
      <c r="AJ922" s="56" t="s">
        <v>158</v>
      </c>
      <c r="AK922" s="56" t="s">
        <v>109</v>
      </c>
      <c r="AL922" s="56" t="s">
        <v>110</v>
      </c>
      <c r="AM922"/>
      <c r="AN922" s="56" t="s">
        <v>75</v>
      </c>
      <c r="AO922" s="56" t="s">
        <v>2</v>
      </c>
      <c r="AP922" s="60">
        <v>71.63</v>
      </c>
      <c r="AQ922" s="60">
        <v>0</v>
      </c>
      <c r="AR922" s="58">
        <v>1</v>
      </c>
      <c r="AS922" s="58">
        <v>0</v>
      </c>
      <c r="AT922" s="60">
        <v>17164.939999999999</v>
      </c>
      <c r="AU922" s="60">
        <v>15018.59</v>
      </c>
      <c r="AV922" s="60">
        <v>52.38</v>
      </c>
      <c r="AW922" s="60">
        <v>17922.060000000001</v>
      </c>
      <c r="AX922" s="60">
        <v>7882.55</v>
      </c>
      <c r="AY922" s="60">
        <v>25587.95</v>
      </c>
      <c r="AZ922" s="60">
        <v>75015.69</v>
      </c>
      <c r="BA922" s="60">
        <v>86434.07</v>
      </c>
      <c r="BB922" s="60">
        <v>16188.15</v>
      </c>
      <c r="BC922" s="60">
        <v>14363.65</v>
      </c>
      <c r="BD922" s="60">
        <v>2801.29</v>
      </c>
      <c r="BE922" s="60">
        <v>15018.59</v>
      </c>
      <c r="BF922" s="60">
        <v>0</v>
      </c>
      <c r="BG922" s="60">
        <v>0</v>
      </c>
      <c r="BH922" s="60">
        <v>0</v>
      </c>
      <c r="BI922" s="60">
        <v>261214</v>
      </c>
      <c r="BJ922" s="61">
        <v>499</v>
      </c>
      <c r="BK922" s="2" t="s">
        <v>1023</v>
      </c>
    </row>
    <row r="923" spans="1:63" s="1" customFormat="1" ht="15" x14ac:dyDescent="0.25">
      <c r="A923" s="56" t="s">
        <v>127</v>
      </c>
      <c r="B923" s="56" t="s">
        <v>104</v>
      </c>
      <c r="C923" s="56" t="s">
        <v>128</v>
      </c>
      <c r="D923"/>
      <c r="E923"/>
      <c r="F923"/>
      <c r="G923" s="56" t="s">
        <v>129</v>
      </c>
      <c r="H923" s="56" t="s">
        <v>130</v>
      </c>
      <c r="I923" s="56" t="s">
        <v>1015</v>
      </c>
      <c r="J923"/>
      <c r="K923" s="56" t="s">
        <v>70</v>
      </c>
      <c r="L923" s="56" t="s">
        <v>131</v>
      </c>
      <c r="M923"/>
      <c r="N923"/>
      <c r="O923" s="56" t="s">
        <v>1016</v>
      </c>
      <c r="P923"/>
      <c r="Q923" s="56" t="s">
        <v>1017</v>
      </c>
      <c r="R923"/>
      <c r="S923"/>
      <c r="T923" s="56" t="s">
        <v>3919</v>
      </c>
      <c r="U923" s="56" t="s">
        <v>3920</v>
      </c>
      <c r="V923" s="56" t="s">
        <v>3927</v>
      </c>
      <c r="W923" s="58">
        <v>18593</v>
      </c>
      <c r="X923" s="59" t="s">
        <v>3928</v>
      </c>
      <c r="Y923" s="56" t="s">
        <v>3929</v>
      </c>
      <c r="Z923" s="56" t="s">
        <v>3930</v>
      </c>
      <c r="AA923" s="56" t="s">
        <v>180</v>
      </c>
      <c r="AB923" s="56" t="s">
        <v>181</v>
      </c>
      <c r="AC923" s="56" t="s">
        <v>182</v>
      </c>
      <c r="AD923"/>
      <c r="AE923" s="56" t="s">
        <v>3931</v>
      </c>
      <c r="AF923" s="56" t="s">
        <v>3932</v>
      </c>
      <c r="AG923" s="56" t="s">
        <v>135</v>
      </c>
      <c r="AH923" s="56" t="s">
        <v>3933</v>
      </c>
      <c r="AI923" s="56" t="s">
        <v>81</v>
      </c>
      <c r="AJ923" s="56" t="s">
        <v>183</v>
      </c>
      <c r="AK923" s="56" t="s">
        <v>3934</v>
      </c>
      <c r="AL923" s="56" t="s">
        <v>3929</v>
      </c>
      <c r="AM923"/>
      <c r="AN923" s="56" t="s">
        <v>75</v>
      </c>
      <c r="AO923" s="56" t="s">
        <v>2</v>
      </c>
      <c r="AP923" s="60">
        <v>621.13</v>
      </c>
      <c r="AQ923" s="60">
        <v>0</v>
      </c>
      <c r="AR923" s="58">
        <v>1</v>
      </c>
      <c r="AS923" s="58">
        <v>0</v>
      </c>
      <c r="AT923" s="60">
        <v>17164.939999999999</v>
      </c>
      <c r="AU923" s="60">
        <v>15018.59</v>
      </c>
      <c r="AV923" s="60">
        <v>454.2</v>
      </c>
      <c r="AW923" s="60">
        <v>17922.060000000001</v>
      </c>
      <c r="AX923" s="60">
        <v>7882.55</v>
      </c>
      <c r="AY923" s="60">
        <v>25587.95</v>
      </c>
      <c r="AZ923" s="60">
        <v>75015.69</v>
      </c>
      <c r="BA923" s="60">
        <v>86434.07</v>
      </c>
      <c r="BB923" s="60">
        <v>16188.15</v>
      </c>
      <c r="BC923" s="60">
        <v>14363.65</v>
      </c>
      <c r="BD923" s="60">
        <v>2801.29</v>
      </c>
      <c r="BE923" s="60">
        <v>15018.59</v>
      </c>
      <c r="BF923" s="60">
        <v>0</v>
      </c>
      <c r="BG923" s="60">
        <v>0</v>
      </c>
      <c r="BH923" s="60">
        <v>0</v>
      </c>
      <c r="BI923" s="60">
        <v>261214</v>
      </c>
      <c r="BJ923" s="61">
        <v>499</v>
      </c>
      <c r="BK923" s="2" t="s">
        <v>1023</v>
      </c>
    </row>
    <row r="924" spans="1:63" s="1" customFormat="1" ht="15" x14ac:dyDescent="0.25">
      <c r="A924" s="56" t="s">
        <v>127</v>
      </c>
      <c r="B924" s="56" t="s">
        <v>104</v>
      </c>
      <c r="C924" s="56" t="s">
        <v>128</v>
      </c>
      <c r="D924"/>
      <c r="E924"/>
      <c r="F924"/>
      <c r="G924" s="56" t="s">
        <v>129</v>
      </c>
      <c r="H924" s="56" t="s">
        <v>130</v>
      </c>
      <c r="I924" s="56" t="s">
        <v>1015</v>
      </c>
      <c r="J924"/>
      <c r="K924" s="56" t="s">
        <v>70</v>
      </c>
      <c r="L924" s="56" t="s">
        <v>131</v>
      </c>
      <c r="M924"/>
      <c r="N924"/>
      <c r="O924" s="56" t="s">
        <v>1016</v>
      </c>
      <c r="P924"/>
      <c r="Q924" s="56" t="s">
        <v>1018</v>
      </c>
      <c r="R924"/>
      <c r="S924"/>
      <c r="T924" s="56" t="s">
        <v>3919</v>
      </c>
      <c r="U924" s="56" t="s">
        <v>3920</v>
      </c>
      <c r="V924" s="56" t="s">
        <v>3935</v>
      </c>
      <c r="W924" s="58">
        <v>16993</v>
      </c>
      <c r="X924" s="59" t="s">
        <v>3936</v>
      </c>
      <c r="Y924" s="56" t="s">
        <v>765</v>
      </c>
      <c r="Z924" s="56" t="s">
        <v>802</v>
      </c>
      <c r="AA924" s="56" t="s">
        <v>98</v>
      </c>
      <c r="AB924" s="56" t="s">
        <v>99</v>
      </c>
      <c r="AC924" s="56" t="s">
        <v>100</v>
      </c>
      <c r="AD924"/>
      <c r="AE924" s="56" t="s">
        <v>803</v>
      </c>
      <c r="AF924" s="56" t="s">
        <v>762</v>
      </c>
      <c r="AG924" s="56" t="s">
        <v>763</v>
      </c>
      <c r="AH924" s="56" t="s">
        <v>764</v>
      </c>
      <c r="AI924" s="56" t="s">
        <v>74</v>
      </c>
      <c r="AJ924" s="56" t="s">
        <v>98</v>
      </c>
      <c r="AK924" s="56" t="s">
        <v>765</v>
      </c>
      <c r="AL924" s="56" t="s">
        <v>765</v>
      </c>
      <c r="AM924"/>
      <c r="AN924" s="56" t="s">
        <v>75</v>
      </c>
      <c r="AO924" s="56" t="s">
        <v>3</v>
      </c>
      <c r="AP924" s="60">
        <v>38.1</v>
      </c>
      <c r="AQ924" s="60">
        <v>0</v>
      </c>
      <c r="AR924" s="58">
        <v>1</v>
      </c>
      <c r="AS924" s="58">
        <v>0</v>
      </c>
      <c r="AT924" s="60">
        <v>17164.939999999999</v>
      </c>
      <c r="AU924" s="60">
        <v>15018.59</v>
      </c>
      <c r="AV924" s="60">
        <v>38.1</v>
      </c>
      <c r="AW924" s="60">
        <v>17922.060000000001</v>
      </c>
      <c r="AX924" s="60">
        <v>7882.55</v>
      </c>
      <c r="AY924" s="60">
        <v>25587.95</v>
      </c>
      <c r="AZ924" s="60">
        <v>75015.69</v>
      </c>
      <c r="BA924" s="60">
        <v>86434.07</v>
      </c>
      <c r="BB924" s="60">
        <v>16188.15</v>
      </c>
      <c r="BC924" s="60">
        <v>14363.65</v>
      </c>
      <c r="BD924" s="60">
        <v>2801.29</v>
      </c>
      <c r="BE924" s="60">
        <v>15018.59</v>
      </c>
      <c r="BF924" s="60">
        <v>0</v>
      </c>
      <c r="BG924" s="60">
        <v>0</v>
      </c>
      <c r="BH924" s="60">
        <v>0</v>
      </c>
      <c r="BI924" s="60">
        <v>261214</v>
      </c>
      <c r="BJ924" s="61">
        <v>499</v>
      </c>
      <c r="BK924" s="2" t="s">
        <v>1023</v>
      </c>
    </row>
    <row r="925" spans="1:63" s="1" customFormat="1" ht="15" x14ac:dyDescent="0.25">
      <c r="A925" s="56" t="s">
        <v>127</v>
      </c>
      <c r="B925" s="56" t="s">
        <v>104</v>
      </c>
      <c r="C925" s="56" t="s">
        <v>128</v>
      </c>
      <c r="D925"/>
      <c r="E925"/>
      <c r="F925"/>
      <c r="G925" s="56" t="s">
        <v>129</v>
      </c>
      <c r="H925" s="56" t="s">
        <v>130</v>
      </c>
      <c r="I925" s="56" t="s">
        <v>1015</v>
      </c>
      <c r="J925"/>
      <c r="K925" s="56" t="s">
        <v>70</v>
      </c>
      <c r="L925" s="56" t="s">
        <v>131</v>
      </c>
      <c r="M925"/>
      <c r="N925"/>
      <c r="O925" s="56" t="s">
        <v>1016</v>
      </c>
      <c r="P925"/>
      <c r="Q925" s="56" t="s">
        <v>1018</v>
      </c>
      <c r="R925"/>
      <c r="S925"/>
      <c r="T925" s="56" t="s">
        <v>3919</v>
      </c>
      <c r="U925" s="56" t="s">
        <v>3920</v>
      </c>
      <c r="V925" s="56" t="s">
        <v>3937</v>
      </c>
      <c r="W925" s="58">
        <v>16994</v>
      </c>
      <c r="X925" s="59" t="s">
        <v>3938</v>
      </c>
      <c r="Y925" s="56" t="s">
        <v>765</v>
      </c>
      <c r="Z925" s="56" t="s">
        <v>802</v>
      </c>
      <c r="AA925" s="56" t="s">
        <v>98</v>
      </c>
      <c r="AB925" s="56" t="s">
        <v>99</v>
      </c>
      <c r="AC925" s="56" t="s">
        <v>100</v>
      </c>
      <c r="AD925"/>
      <c r="AE925" s="56" t="s">
        <v>803</v>
      </c>
      <c r="AF925" s="56" t="s">
        <v>762</v>
      </c>
      <c r="AG925" s="56" t="s">
        <v>763</v>
      </c>
      <c r="AH925" s="56" t="s">
        <v>764</v>
      </c>
      <c r="AI925" s="56" t="s">
        <v>74</v>
      </c>
      <c r="AJ925" s="56" t="s">
        <v>98</v>
      </c>
      <c r="AK925" s="56" t="s">
        <v>765</v>
      </c>
      <c r="AL925" s="56" t="s">
        <v>765</v>
      </c>
      <c r="AM925"/>
      <c r="AN925" s="56" t="s">
        <v>75</v>
      </c>
      <c r="AO925" s="56" t="s">
        <v>3</v>
      </c>
      <c r="AP925" s="60">
        <v>130.43</v>
      </c>
      <c r="AQ925" s="60">
        <v>0</v>
      </c>
      <c r="AR925" s="58">
        <v>1</v>
      </c>
      <c r="AS925" s="58">
        <v>0</v>
      </c>
      <c r="AT925" s="60">
        <v>17164.939999999999</v>
      </c>
      <c r="AU925" s="60">
        <v>15018.59</v>
      </c>
      <c r="AV925" s="60">
        <v>130.43</v>
      </c>
      <c r="AW925" s="60">
        <v>17922.060000000001</v>
      </c>
      <c r="AX925" s="60">
        <v>7882.55</v>
      </c>
      <c r="AY925" s="60">
        <v>25587.95</v>
      </c>
      <c r="AZ925" s="60">
        <v>75015.69</v>
      </c>
      <c r="BA925" s="60">
        <v>86434.07</v>
      </c>
      <c r="BB925" s="60">
        <v>16188.15</v>
      </c>
      <c r="BC925" s="60">
        <v>14363.65</v>
      </c>
      <c r="BD925" s="60">
        <v>2801.29</v>
      </c>
      <c r="BE925" s="60">
        <v>15018.59</v>
      </c>
      <c r="BF925" s="60">
        <v>0</v>
      </c>
      <c r="BG925" s="60">
        <v>0</v>
      </c>
      <c r="BH925" s="60">
        <v>0</v>
      </c>
      <c r="BI925" s="60">
        <v>261214</v>
      </c>
      <c r="BJ925" s="61">
        <v>499</v>
      </c>
      <c r="BK925" s="2" t="s">
        <v>1023</v>
      </c>
    </row>
    <row r="926" spans="1:63" s="1" customFormat="1" ht="15" x14ac:dyDescent="0.25">
      <c r="A926" s="56" t="s">
        <v>127</v>
      </c>
      <c r="B926" s="56" t="s">
        <v>104</v>
      </c>
      <c r="C926" s="56" t="s">
        <v>128</v>
      </c>
      <c r="D926"/>
      <c r="E926"/>
      <c r="F926"/>
      <c r="G926" s="56" t="s">
        <v>129</v>
      </c>
      <c r="H926" s="56" t="s">
        <v>130</v>
      </c>
      <c r="I926" s="56" t="s">
        <v>1015</v>
      </c>
      <c r="J926"/>
      <c r="K926" s="56" t="s">
        <v>70</v>
      </c>
      <c r="L926" s="56" t="s">
        <v>131</v>
      </c>
      <c r="M926"/>
      <c r="N926"/>
      <c r="O926" s="56" t="s">
        <v>1016</v>
      </c>
      <c r="P926"/>
      <c r="Q926" s="56" t="s">
        <v>1017</v>
      </c>
      <c r="R926"/>
      <c r="S926"/>
      <c r="T926" s="56" t="s">
        <v>3919</v>
      </c>
      <c r="U926" s="56" t="s">
        <v>3920</v>
      </c>
      <c r="V926" s="56" t="s">
        <v>3939</v>
      </c>
      <c r="W926" s="58">
        <v>17827</v>
      </c>
      <c r="X926" s="59" t="s">
        <v>3940</v>
      </c>
      <c r="Y926" s="56" t="s">
        <v>3941</v>
      </c>
      <c r="Z926" s="56" t="s">
        <v>3942</v>
      </c>
      <c r="AA926" s="56" t="s">
        <v>105</v>
      </c>
      <c r="AB926" s="56" t="s">
        <v>106</v>
      </c>
      <c r="AC926" s="56" t="s">
        <v>107</v>
      </c>
      <c r="AD926"/>
      <c r="AE926" s="56" t="s">
        <v>3943</v>
      </c>
      <c r="AF926" s="56" t="s">
        <v>3925</v>
      </c>
      <c r="AG926" s="56" t="s">
        <v>135</v>
      </c>
      <c r="AH926" s="56" t="s">
        <v>3926</v>
      </c>
      <c r="AI926" s="56" t="s">
        <v>81</v>
      </c>
      <c r="AJ926" s="56" t="s">
        <v>108</v>
      </c>
      <c r="AK926" s="56" t="s">
        <v>3944</v>
      </c>
      <c r="AL926" s="56" t="s">
        <v>3944</v>
      </c>
      <c r="AM926"/>
      <c r="AN926" s="56" t="s">
        <v>75</v>
      </c>
      <c r="AO926" s="56" t="s">
        <v>2</v>
      </c>
      <c r="AP926" s="60">
        <v>91.2</v>
      </c>
      <c r="AQ926" s="60">
        <v>0</v>
      </c>
      <c r="AR926" s="58">
        <v>1</v>
      </c>
      <c r="AS926" s="58">
        <v>0</v>
      </c>
      <c r="AT926" s="60">
        <v>17164.939999999999</v>
      </c>
      <c r="AU926" s="60">
        <v>15018.59</v>
      </c>
      <c r="AV926" s="60">
        <v>66.69</v>
      </c>
      <c r="AW926" s="60">
        <v>17922.060000000001</v>
      </c>
      <c r="AX926" s="60">
        <v>7882.55</v>
      </c>
      <c r="AY926" s="60">
        <v>25587.95</v>
      </c>
      <c r="AZ926" s="60">
        <v>75015.69</v>
      </c>
      <c r="BA926" s="60">
        <v>86434.07</v>
      </c>
      <c r="BB926" s="60">
        <v>16188.15</v>
      </c>
      <c r="BC926" s="60">
        <v>14363.65</v>
      </c>
      <c r="BD926" s="60">
        <v>2801.29</v>
      </c>
      <c r="BE926" s="60">
        <v>15018.59</v>
      </c>
      <c r="BF926" s="60">
        <v>0</v>
      </c>
      <c r="BG926" s="60">
        <v>0</v>
      </c>
      <c r="BH926" s="60">
        <v>0</v>
      </c>
      <c r="BI926" s="60">
        <v>261214</v>
      </c>
      <c r="BJ926" s="61">
        <v>499</v>
      </c>
      <c r="BK926" s="2" t="s">
        <v>1023</v>
      </c>
    </row>
    <row r="927" spans="1:63" s="1" customFormat="1" ht="15" x14ac:dyDescent="0.25">
      <c r="A927" s="56" t="s">
        <v>127</v>
      </c>
      <c r="B927" s="56" t="s">
        <v>104</v>
      </c>
      <c r="C927" s="56" t="s">
        <v>128</v>
      </c>
      <c r="D927"/>
      <c r="E927"/>
      <c r="F927"/>
      <c r="G927" s="56" t="s">
        <v>129</v>
      </c>
      <c r="H927" s="56" t="s">
        <v>130</v>
      </c>
      <c r="I927" s="56" t="s">
        <v>1015</v>
      </c>
      <c r="J927"/>
      <c r="K927" s="56" t="s">
        <v>70</v>
      </c>
      <c r="L927" s="56" t="s">
        <v>131</v>
      </c>
      <c r="M927"/>
      <c r="N927"/>
      <c r="O927" s="56" t="s">
        <v>1016</v>
      </c>
      <c r="P927"/>
      <c r="Q927" s="56" t="s">
        <v>1017</v>
      </c>
      <c r="R927"/>
      <c r="S927"/>
      <c r="T927" s="56" t="s">
        <v>3849</v>
      </c>
      <c r="U927" s="56" t="s">
        <v>3919</v>
      </c>
      <c r="V927" s="56" t="s">
        <v>3945</v>
      </c>
      <c r="W927" s="58">
        <v>29820</v>
      </c>
      <c r="X927" s="59" t="s">
        <v>3946</v>
      </c>
      <c r="Y927" s="56" t="s">
        <v>3947</v>
      </c>
      <c r="Z927" s="56" t="s">
        <v>3948</v>
      </c>
      <c r="AA927" s="56" t="s">
        <v>76</v>
      </c>
      <c r="AB927" s="56" t="s">
        <v>77</v>
      </c>
      <c r="AC927" s="56" t="s">
        <v>78</v>
      </c>
      <c r="AD927"/>
      <c r="AE927" s="56" t="s">
        <v>3949</v>
      </c>
      <c r="AF927" s="56" t="s">
        <v>3950</v>
      </c>
      <c r="AG927" s="56" t="s">
        <v>123</v>
      </c>
      <c r="AH927" s="56" t="s">
        <v>3951</v>
      </c>
      <c r="AI927" s="56" t="s">
        <v>81</v>
      </c>
      <c r="AJ927" s="56" t="s">
        <v>79</v>
      </c>
      <c r="AK927" s="56" t="s">
        <v>3952</v>
      </c>
      <c r="AL927" s="56" t="s">
        <v>3952</v>
      </c>
      <c r="AM927"/>
      <c r="AN927" s="56" t="s">
        <v>75</v>
      </c>
      <c r="AO927" s="56" t="s">
        <v>2</v>
      </c>
      <c r="AP927" s="60">
        <v>41.01</v>
      </c>
      <c r="AQ927" s="60">
        <v>0</v>
      </c>
      <c r="AR927" s="58">
        <v>1</v>
      </c>
      <c r="AS927" s="58">
        <v>0</v>
      </c>
      <c r="AT927" s="60">
        <v>17164.939999999999</v>
      </c>
      <c r="AU927" s="60">
        <v>15018.59</v>
      </c>
      <c r="AV927" s="60">
        <v>29.99</v>
      </c>
      <c r="AW927" s="60">
        <v>17922.060000000001</v>
      </c>
      <c r="AX927" s="60">
        <v>7882.55</v>
      </c>
      <c r="AY927" s="60">
        <v>25587.95</v>
      </c>
      <c r="AZ927" s="60">
        <v>75015.69</v>
      </c>
      <c r="BA927" s="60">
        <v>86434.07</v>
      </c>
      <c r="BB927" s="60">
        <v>16188.15</v>
      </c>
      <c r="BC927" s="60">
        <v>14363.65</v>
      </c>
      <c r="BD927" s="60">
        <v>2801.29</v>
      </c>
      <c r="BE927" s="60">
        <v>15018.59</v>
      </c>
      <c r="BF927" s="60">
        <v>0</v>
      </c>
      <c r="BG927" s="60">
        <v>0</v>
      </c>
      <c r="BH927" s="60">
        <v>0</v>
      </c>
      <c r="BI927" s="60">
        <v>261214</v>
      </c>
      <c r="BJ927" s="61">
        <v>499</v>
      </c>
      <c r="BK927" s="2" t="s">
        <v>1023</v>
      </c>
    </row>
    <row r="928" spans="1:63" s="1" customFormat="1" ht="15" x14ac:dyDescent="0.25">
      <c r="A928" s="56" t="s">
        <v>127</v>
      </c>
      <c r="B928" s="56" t="s">
        <v>104</v>
      </c>
      <c r="C928" s="56" t="s">
        <v>128</v>
      </c>
      <c r="D928"/>
      <c r="E928"/>
      <c r="F928"/>
      <c r="G928" s="56" t="s">
        <v>129</v>
      </c>
      <c r="H928" s="56" t="s">
        <v>130</v>
      </c>
      <c r="I928" s="56" t="s">
        <v>1015</v>
      </c>
      <c r="J928"/>
      <c r="K928" s="56" t="s">
        <v>70</v>
      </c>
      <c r="L928" s="56" t="s">
        <v>131</v>
      </c>
      <c r="M928"/>
      <c r="N928"/>
      <c r="O928" s="56" t="s">
        <v>1016</v>
      </c>
      <c r="P928"/>
      <c r="Q928" s="56" t="s">
        <v>1017</v>
      </c>
      <c r="R928"/>
      <c r="S928"/>
      <c r="T928" s="56" t="s">
        <v>3849</v>
      </c>
      <c r="U928" s="56" t="s">
        <v>3919</v>
      </c>
      <c r="V928" s="56" t="s">
        <v>3953</v>
      </c>
      <c r="W928" s="58">
        <v>29821</v>
      </c>
      <c r="X928" s="59" t="s">
        <v>3954</v>
      </c>
      <c r="Y928" s="56" t="s">
        <v>3947</v>
      </c>
      <c r="Z928" s="56" t="s">
        <v>3948</v>
      </c>
      <c r="AA928" s="56" t="s">
        <v>76</v>
      </c>
      <c r="AB928" s="56" t="s">
        <v>77</v>
      </c>
      <c r="AC928" s="56" t="s">
        <v>78</v>
      </c>
      <c r="AD928"/>
      <c r="AE928" s="56" t="s">
        <v>3949</v>
      </c>
      <c r="AF928" s="56" t="s">
        <v>3950</v>
      </c>
      <c r="AG928" s="56" t="s">
        <v>123</v>
      </c>
      <c r="AH928" s="56" t="s">
        <v>3951</v>
      </c>
      <c r="AI928" s="56" t="s">
        <v>81</v>
      </c>
      <c r="AJ928" s="56" t="s">
        <v>79</v>
      </c>
      <c r="AK928" s="56" t="s">
        <v>3952</v>
      </c>
      <c r="AL928" s="56" t="s">
        <v>3952</v>
      </c>
      <c r="AM928"/>
      <c r="AN928" s="56" t="s">
        <v>75</v>
      </c>
      <c r="AO928" s="56" t="s">
        <v>2</v>
      </c>
      <c r="AP928" s="60">
        <v>41.03</v>
      </c>
      <c r="AQ928" s="60">
        <v>0</v>
      </c>
      <c r="AR928" s="58">
        <v>1</v>
      </c>
      <c r="AS928" s="58">
        <v>0</v>
      </c>
      <c r="AT928" s="60">
        <v>17164.939999999999</v>
      </c>
      <c r="AU928" s="60">
        <v>15018.59</v>
      </c>
      <c r="AV928" s="60">
        <v>30</v>
      </c>
      <c r="AW928" s="60">
        <v>17922.060000000001</v>
      </c>
      <c r="AX928" s="60">
        <v>7882.55</v>
      </c>
      <c r="AY928" s="60">
        <v>25587.95</v>
      </c>
      <c r="AZ928" s="60">
        <v>75015.69</v>
      </c>
      <c r="BA928" s="60">
        <v>86434.07</v>
      </c>
      <c r="BB928" s="60">
        <v>16188.15</v>
      </c>
      <c r="BC928" s="60">
        <v>14363.65</v>
      </c>
      <c r="BD928" s="60">
        <v>2801.29</v>
      </c>
      <c r="BE928" s="60">
        <v>15018.59</v>
      </c>
      <c r="BF928" s="60">
        <v>0</v>
      </c>
      <c r="BG928" s="60">
        <v>0</v>
      </c>
      <c r="BH928" s="60">
        <v>0</v>
      </c>
      <c r="BI928" s="60">
        <v>261214</v>
      </c>
      <c r="BJ928" s="61">
        <v>499</v>
      </c>
      <c r="BK928" s="2" t="s">
        <v>1023</v>
      </c>
    </row>
    <row r="929" spans="1:63" s="1" customFormat="1" ht="15" x14ac:dyDescent="0.25">
      <c r="A929" s="56" t="s">
        <v>127</v>
      </c>
      <c r="B929" s="56" t="s">
        <v>104</v>
      </c>
      <c r="C929" s="56" t="s">
        <v>128</v>
      </c>
      <c r="D929"/>
      <c r="E929"/>
      <c r="F929"/>
      <c r="G929" s="56" t="s">
        <v>129</v>
      </c>
      <c r="H929" s="56" t="s">
        <v>130</v>
      </c>
      <c r="I929" s="56" t="s">
        <v>1015</v>
      </c>
      <c r="J929"/>
      <c r="K929" s="56" t="s">
        <v>70</v>
      </c>
      <c r="L929" s="56" t="s">
        <v>131</v>
      </c>
      <c r="M929"/>
      <c r="N929"/>
      <c r="O929" s="56" t="s">
        <v>1016</v>
      </c>
      <c r="P929"/>
      <c r="Q929" s="56" t="s">
        <v>1017</v>
      </c>
      <c r="R929"/>
      <c r="S929"/>
      <c r="T929" s="56" t="s">
        <v>3849</v>
      </c>
      <c r="U929" s="56" t="s">
        <v>3919</v>
      </c>
      <c r="V929" s="56" t="s">
        <v>3955</v>
      </c>
      <c r="W929" s="58">
        <v>29892</v>
      </c>
      <c r="X929" s="59" t="s">
        <v>3956</v>
      </c>
      <c r="Y929" s="56" t="s">
        <v>775</v>
      </c>
      <c r="Z929" s="56" t="s">
        <v>776</v>
      </c>
      <c r="AA929" s="56" t="s">
        <v>76</v>
      </c>
      <c r="AB929" s="56" t="s">
        <v>124</v>
      </c>
      <c r="AC929" s="56" t="s">
        <v>125</v>
      </c>
      <c r="AD929"/>
      <c r="AE929" s="56" t="s">
        <v>777</v>
      </c>
      <c r="AF929" s="56" t="s">
        <v>760</v>
      </c>
      <c r="AG929" s="56" t="s">
        <v>761</v>
      </c>
      <c r="AH929" s="56" t="s">
        <v>778</v>
      </c>
      <c r="AI929" s="56" t="s">
        <v>81</v>
      </c>
      <c r="AJ929" s="56" t="s">
        <v>79</v>
      </c>
      <c r="AK929" s="56" t="s">
        <v>170</v>
      </c>
      <c r="AL929" s="56" t="s">
        <v>170</v>
      </c>
      <c r="AM929"/>
      <c r="AN929" s="56" t="s">
        <v>75</v>
      </c>
      <c r="AO929" s="56" t="s">
        <v>2</v>
      </c>
      <c r="AP929" s="60">
        <v>17.760000000000002</v>
      </c>
      <c r="AQ929" s="60">
        <v>0</v>
      </c>
      <c r="AR929" s="58">
        <v>1</v>
      </c>
      <c r="AS929" s="58">
        <v>0</v>
      </c>
      <c r="AT929" s="60">
        <v>17164.939999999999</v>
      </c>
      <c r="AU929" s="60">
        <v>15018.59</v>
      </c>
      <c r="AV929" s="60">
        <v>12.99</v>
      </c>
      <c r="AW929" s="60">
        <v>17922.060000000001</v>
      </c>
      <c r="AX929" s="60">
        <v>7882.55</v>
      </c>
      <c r="AY929" s="60">
        <v>25587.95</v>
      </c>
      <c r="AZ929" s="60">
        <v>75015.69</v>
      </c>
      <c r="BA929" s="60">
        <v>86434.07</v>
      </c>
      <c r="BB929" s="60">
        <v>16188.15</v>
      </c>
      <c r="BC929" s="60">
        <v>14363.65</v>
      </c>
      <c r="BD929" s="60">
        <v>2801.29</v>
      </c>
      <c r="BE929" s="60">
        <v>15018.59</v>
      </c>
      <c r="BF929" s="60">
        <v>0</v>
      </c>
      <c r="BG929" s="60">
        <v>0</v>
      </c>
      <c r="BH929" s="60">
        <v>0</v>
      </c>
      <c r="BI929" s="60">
        <v>261214</v>
      </c>
      <c r="BJ929" s="61">
        <v>499</v>
      </c>
      <c r="BK929" s="2" t="s">
        <v>1023</v>
      </c>
    </row>
    <row r="930" spans="1:63" s="1" customFormat="1" ht="23.25" x14ac:dyDescent="0.25">
      <c r="A930" s="56" t="s">
        <v>127</v>
      </c>
      <c r="B930" s="56" t="s">
        <v>104</v>
      </c>
      <c r="C930" s="56" t="s">
        <v>128</v>
      </c>
      <c r="D930"/>
      <c r="E930"/>
      <c r="F930"/>
      <c r="G930" s="56" t="s">
        <v>129</v>
      </c>
      <c r="H930" s="56" t="s">
        <v>130</v>
      </c>
      <c r="I930" s="56" t="s">
        <v>1015</v>
      </c>
      <c r="J930"/>
      <c r="K930" s="56" t="s">
        <v>70</v>
      </c>
      <c r="L930" s="56" t="s">
        <v>131</v>
      </c>
      <c r="M930"/>
      <c r="N930"/>
      <c r="O930" s="56" t="s">
        <v>1016</v>
      </c>
      <c r="P930"/>
      <c r="Q930" s="56" t="s">
        <v>1018</v>
      </c>
      <c r="R930"/>
      <c r="S930"/>
      <c r="T930" s="56" t="s">
        <v>3957</v>
      </c>
      <c r="U930" s="56" t="s">
        <v>3919</v>
      </c>
      <c r="V930" s="56" t="s">
        <v>826</v>
      </c>
      <c r="W930" s="58">
        <v>36724</v>
      </c>
      <c r="X930" s="59" t="s">
        <v>3958</v>
      </c>
      <c r="Y930" s="56" t="s">
        <v>827</v>
      </c>
      <c r="Z930" s="56" t="s">
        <v>828</v>
      </c>
      <c r="AA930" s="56" t="s">
        <v>142</v>
      </c>
      <c r="AB930" s="56" t="s">
        <v>143</v>
      </c>
      <c r="AC930" s="56" t="s">
        <v>144</v>
      </c>
      <c r="AD930"/>
      <c r="AE930" s="56" t="s">
        <v>829</v>
      </c>
      <c r="AF930" s="56" t="s">
        <v>779</v>
      </c>
      <c r="AG930" s="56" t="s">
        <v>73</v>
      </c>
      <c r="AH930" s="56" t="s">
        <v>830</v>
      </c>
      <c r="AI930" s="56" t="s">
        <v>74</v>
      </c>
      <c r="AJ930" s="56" t="s">
        <v>147</v>
      </c>
      <c r="AK930" s="56" t="s">
        <v>831</v>
      </c>
      <c r="AL930" s="56" t="s">
        <v>831</v>
      </c>
      <c r="AM930"/>
      <c r="AN930" s="56" t="s">
        <v>75</v>
      </c>
      <c r="AO930" s="56" t="s">
        <v>3</v>
      </c>
      <c r="AP930" s="60">
        <v>20</v>
      </c>
      <c r="AQ930" s="60">
        <v>0</v>
      </c>
      <c r="AR930" s="58">
        <v>1</v>
      </c>
      <c r="AS930" s="58">
        <v>0</v>
      </c>
      <c r="AT930" s="60">
        <v>17164.939999999999</v>
      </c>
      <c r="AU930" s="60">
        <v>15018.59</v>
      </c>
      <c r="AV930" s="60">
        <v>20</v>
      </c>
      <c r="AW930" s="60">
        <v>17922.060000000001</v>
      </c>
      <c r="AX930" s="60">
        <v>7882.55</v>
      </c>
      <c r="AY930" s="60">
        <v>25587.95</v>
      </c>
      <c r="AZ930" s="60">
        <v>75015.69</v>
      </c>
      <c r="BA930" s="60">
        <v>86434.07</v>
      </c>
      <c r="BB930" s="60">
        <v>16188.15</v>
      </c>
      <c r="BC930" s="60">
        <v>14363.65</v>
      </c>
      <c r="BD930" s="60">
        <v>2801.29</v>
      </c>
      <c r="BE930" s="60">
        <v>15018.59</v>
      </c>
      <c r="BF930" s="60">
        <v>0</v>
      </c>
      <c r="BG930" s="60">
        <v>0</v>
      </c>
      <c r="BH930" s="60">
        <v>0</v>
      </c>
      <c r="BI930" s="60">
        <v>261214</v>
      </c>
      <c r="BJ930" s="61">
        <v>499</v>
      </c>
      <c r="BK930" s="2" t="s">
        <v>1023</v>
      </c>
    </row>
    <row r="931" spans="1:63" s="1" customFormat="1" ht="15" x14ac:dyDescent="0.25">
      <c r="A931" s="56" t="s">
        <v>127</v>
      </c>
      <c r="B931" s="56" t="s">
        <v>104</v>
      </c>
      <c r="C931" s="56" t="s">
        <v>128</v>
      </c>
      <c r="D931"/>
      <c r="E931"/>
      <c r="F931"/>
      <c r="G931" s="56" t="s">
        <v>129</v>
      </c>
      <c r="H931" s="56" t="s">
        <v>130</v>
      </c>
      <c r="I931" s="56" t="s">
        <v>1015</v>
      </c>
      <c r="J931"/>
      <c r="K931" s="56" t="s">
        <v>70</v>
      </c>
      <c r="L931" s="56" t="s">
        <v>131</v>
      </c>
      <c r="M931"/>
      <c r="N931"/>
      <c r="O931" s="56" t="s">
        <v>1016</v>
      </c>
      <c r="P931"/>
      <c r="Q931" s="56" t="s">
        <v>1018</v>
      </c>
      <c r="R931"/>
      <c r="S931"/>
      <c r="T931" s="56" t="s">
        <v>3959</v>
      </c>
      <c r="U931" s="56" t="s">
        <v>3960</v>
      </c>
      <c r="V931" s="56" t="s">
        <v>3961</v>
      </c>
      <c r="W931" s="58">
        <v>32640</v>
      </c>
      <c r="X931" s="59" t="s">
        <v>3962</v>
      </c>
      <c r="Y931" s="56" t="s">
        <v>3963</v>
      </c>
      <c r="Z931" s="56" t="s">
        <v>3964</v>
      </c>
      <c r="AA931" s="56" t="s">
        <v>105</v>
      </c>
      <c r="AB931" s="56" t="s">
        <v>106</v>
      </c>
      <c r="AC931" s="56" t="s">
        <v>107</v>
      </c>
      <c r="AD931"/>
      <c r="AE931" s="56" t="s">
        <v>3965</v>
      </c>
      <c r="AF931" s="56" t="s">
        <v>1020</v>
      </c>
      <c r="AG931" s="56" t="s">
        <v>115</v>
      </c>
      <c r="AH931" s="56" t="s">
        <v>1024</v>
      </c>
      <c r="AI931" s="56" t="s">
        <v>74</v>
      </c>
      <c r="AJ931" s="56" t="s">
        <v>108</v>
      </c>
      <c r="AK931" s="56" t="s">
        <v>109</v>
      </c>
      <c r="AL931" s="56" t="s">
        <v>110</v>
      </c>
      <c r="AM931"/>
      <c r="AN931" s="56" t="s">
        <v>75</v>
      </c>
      <c r="AO931" s="56" t="s">
        <v>3</v>
      </c>
      <c r="AP931" s="60">
        <v>100.99</v>
      </c>
      <c r="AQ931" s="60">
        <v>0</v>
      </c>
      <c r="AR931" s="58">
        <v>1</v>
      </c>
      <c r="AS931" s="58">
        <v>0</v>
      </c>
      <c r="AT931" s="60">
        <v>17164.939999999999</v>
      </c>
      <c r="AU931" s="60">
        <v>15018.59</v>
      </c>
      <c r="AV931" s="60">
        <v>100.99</v>
      </c>
      <c r="AW931" s="60">
        <v>17922.060000000001</v>
      </c>
      <c r="AX931" s="60">
        <v>7882.55</v>
      </c>
      <c r="AY931" s="60">
        <v>25587.95</v>
      </c>
      <c r="AZ931" s="60">
        <v>75015.69</v>
      </c>
      <c r="BA931" s="60">
        <v>86434.07</v>
      </c>
      <c r="BB931" s="60">
        <v>16188.15</v>
      </c>
      <c r="BC931" s="60">
        <v>14363.65</v>
      </c>
      <c r="BD931" s="60">
        <v>2801.29</v>
      </c>
      <c r="BE931" s="60">
        <v>15018.59</v>
      </c>
      <c r="BF931" s="60">
        <v>0</v>
      </c>
      <c r="BG931" s="60">
        <v>0</v>
      </c>
      <c r="BH931" s="60">
        <v>0</v>
      </c>
      <c r="BI931" s="60">
        <v>261214</v>
      </c>
      <c r="BJ931" s="61">
        <v>499</v>
      </c>
      <c r="BK931" s="2" t="s">
        <v>1023</v>
      </c>
    </row>
    <row r="932" spans="1:63" s="1" customFormat="1" ht="15" x14ac:dyDescent="0.25">
      <c r="A932" s="56" t="s">
        <v>127</v>
      </c>
      <c r="B932" s="56" t="s">
        <v>104</v>
      </c>
      <c r="C932" s="56" t="s">
        <v>128</v>
      </c>
      <c r="D932"/>
      <c r="E932"/>
      <c r="F932"/>
      <c r="G932" s="56" t="s">
        <v>129</v>
      </c>
      <c r="H932" s="56" t="s">
        <v>130</v>
      </c>
      <c r="I932" s="56" t="s">
        <v>1015</v>
      </c>
      <c r="J932"/>
      <c r="K932" s="56" t="s">
        <v>70</v>
      </c>
      <c r="L932" s="56" t="s">
        <v>131</v>
      </c>
      <c r="M932"/>
      <c r="N932"/>
      <c r="O932" s="56" t="s">
        <v>1016</v>
      </c>
      <c r="P932"/>
      <c r="Q932" s="56" t="s">
        <v>1018</v>
      </c>
      <c r="R932"/>
      <c r="S932"/>
      <c r="T932" s="56" t="s">
        <v>3966</v>
      </c>
      <c r="U932" s="56" t="s">
        <v>3959</v>
      </c>
      <c r="V932" s="56" t="s">
        <v>3967</v>
      </c>
      <c r="W932" s="58">
        <v>26747</v>
      </c>
      <c r="X932" s="59" t="s">
        <v>3968</v>
      </c>
      <c r="Y932" s="56" t="s">
        <v>1835</v>
      </c>
      <c r="Z932" s="56" t="s">
        <v>1836</v>
      </c>
      <c r="AA932" s="56" t="s">
        <v>105</v>
      </c>
      <c r="AB932" s="56" t="s">
        <v>106</v>
      </c>
      <c r="AC932" s="56" t="s">
        <v>107</v>
      </c>
      <c r="AD932"/>
      <c r="AE932" s="56" t="s">
        <v>1837</v>
      </c>
      <c r="AF932" s="56" t="s">
        <v>114</v>
      </c>
      <c r="AG932" s="56" t="s">
        <v>115</v>
      </c>
      <c r="AH932" s="56" t="s">
        <v>1367</v>
      </c>
      <c r="AI932" s="56" t="s">
        <v>74</v>
      </c>
      <c r="AJ932" s="56" t="s">
        <v>108</v>
      </c>
      <c r="AK932" s="56" t="s">
        <v>109</v>
      </c>
      <c r="AL932" s="56" t="s">
        <v>110</v>
      </c>
      <c r="AM932"/>
      <c r="AN932" s="56" t="s">
        <v>75</v>
      </c>
      <c r="AO932" s="56" t="s">
        <v>3</v>
      </c>
      <c r="AP932" s="60">
        <v>409.88</v>
      </c>
      <c r="AQ932" s="60">
        <v>0</v>
      </c>
      <c r="AR932" s="58">
        <v>1</v>
      </c>
      <c r="AS932" s="58">
        <v>0</v>
      </c>
      <c r="AT932" s="60">
        <v>17164.939999999999</v>
      </c>
      <c r="AU932" s="60">
        <v>15018.59</v>
      </c>
      <c r="AV932" s="60">
        <v>409.88</v>
      </c>
      <c r="AW932" s="60">
        <v>17922.060000000001</v>
      </c>
      <c r="AX932" s="60">
        <v>7882.55</v>
      </c>
      <c r="AY932" s="60">
        <v>25587.95</v>
      </c>
      <c r="AZ932" s="60">
        <v>75015.69</v>
      </c>
      <c r="BA932" s="60">
        <v>86434.07</v>
      </c>
      <c r="BB932" s="60">
        <v>16188.15</v>
      </c>
      <c r="BC932" s="60">
        <v>14363.65</v>
      </c>
      <c r="BD932" s="60">
        <v>2801.29</v>
      </c>
      <c r="BE932" s="60">
        <v>15018.59</v>
      </c>
      <c r="BF932" s="60">
        <v>0</v>
      </c>
      <c r="BG932" s="60">
        <v>0</v>
      </c>
      <c r="BH932" s="60">
        <v>0</v>
      </c>
      <c r="BI932" s="60">
        <v>261214</v>
      </c>
      <c r="BJ932" s="61">
        <v>499</v>
      </c>
      <c r="BK932" s="2" t="s">
        <v>1023</v>
      </c>
    </row>
    <row r="933" spans="1:63" s="1" customFormat="1" ht="23.25" x14ac:dyDescent="0.25">
      <c r="A933" s="56" t="s">
        <v>127</v>
      </c>
      <c r="B933" s="56" t="s">
        <v>104</v>
      </c>
      <c r="C933" s="56" t="s">
        <v>128</v>
      </c>
      <c r="D933"/>
      <c r="E933"/>
      <c r="F933"/>
      <c r="G933" s="56" t="s">
        <v>129</v>
      </c>
      <c r="H933" s="56" t="s">
        <v>130</v>
      </c>
      <c r="I933" s="56" t="s">
        <v>1015</v>
      </c>
      <c r="J933"/>
      <c r="K933" s="56" t="s">
        <v>70</v>
      </c>
      <c r="L933" s="56" t="s">
        <v>131</v>
      </c>
      <c r="M933"/>
      <c r="N933"/>
      <c r="O933" s="56" t="s">
        <v>1016</v>
      </c>
      <c r="P933"/>
      <c r="Q933" s="56" t="s">
        <v>1018</v>
      </c>
      <c r="R933"/>
      <c r="S933"/>
      <c r="T933" s="56" t="s">
        <v>3969</v>
      </c>
      <c r="U933" s="56" t="s">
        <v>3959</v>
      </c>
      <c r="V933" s="56" t="s">
        <v>112</v>
      </c>
      <c r="W933" s="58">
        <v>14547</v>
      </c>
      <c r="X933" s="59" t="s">
        <v>3970</v>
      </c>
      <c r="Y933" s="56" t="s">
        <v>140</v>
      </c>
      <c r="Z933" s="56" t="s">
        <v>141</v>
      </c>
      <c r="AA933" s="56" t="s">
        <v>142</v>
      </c>
      <c r="AB933" s="56" t="s">
        <v>143</v>
      </c>
      <c r="AC933" s="56" t="s">
        <v>144</v>
      </c>
      <c r="AD933"/>
      <c r="AE933" s="56" t="s">
        <v>1022</v>
      </c>
      <c r="AF933" s="56" t="s">
        <v>114</v>
      </c>
      <c r="AG933" s="56" t="s">
        <v>115</v>
      </c>
      <c r="AH933" s="56" t="s">
        <v>146</v>
      </c>
      <c r="AI933" s="56" t="s">
        <v>74</v>
      </c>
      <c r="AJ933" s="56" t="s">
        <v>147</v>
      </c>
      <c r="AK933" s="56" t="s">
        <v>148</v>
      </c>
      <c r="AL933" s="56" t="s">
        <v>148</v>
      </c>
      <c r="AM933"/>
      <c r="AN933" s="56" t="s">
        <v>75</v>
      </c>
      <c r="AO933" s="56" t="s">
        <v>3</v>
      </c>
      <c r="AP933" s="60">
        <v>5.54</v>
      </c>
      <c r="AQ933" s="60">
        <v>0</v>
      </c>
      <c r="AR933" s="58">
        <v>1</v>
      </c>
      <c r="AS933" s="58">
        <v>0</v>
      </c>
      <c r="AT933" s="60">
        <v>17164.939999999999</v>
      </c>
      <c r="AU933" s="60">
        <v>15018.59</v>
      </c>
      <c r="AV933" s="60">
        <v>5.54</v>
      </c>
      <c r="AW933" s="60">
        <v>17922.060000000001</v>
      </c>
      <c r="AX933" s="60">
        <v>7882.55</v>
      </c>
      <c r="AY933" s="60">
        <v>25587.95</v>
      </c>
      <c r="AZ933" s="60">
        <v>75015.69</v>
      </c>
      <c r="BA933" s="60">
        <v>86434.07</v>
      </c>
      <c r="BB933" s="60">
        <v>16188.15</v>
      </c>
      <c r="BC933" s="60">
        <v>14363.65</v>
      </c>
      <c r="BD933" s="60">
        <v>2801.29</v>
      </c>
      <c r="BE933" s="60">
        <v>15018.59</v>
      </c>
      <c r="BF933" s="60">
        <v>0</v>
      </c>
      <c r="BG933" s="60">
        <v>0</v>
      </c>
      <c r="BH933" s="60">
        <v>0</v>
      </c>
      <c r="BI933" s="60">
        <v>261214</v>
      </c>
      <c r="BJ933" s="61">
        <v>499</v>
      </c>
      <c r="BK933" s="2" t="s">
        <v>1023</v>
      </c>
    </row>
    <row r="934" spans="1:63" s="1" customFormat="1" ht="23.25" x14ac:dyDescent="0.25">
      <c r="A934" s="56" t="s">
        <v>127</v>
      </c>
      <c r="B934" s="56" t="s">
        <v>104</v>
      </c>
      <c r="C934" s="56" t="s">
        <v>128</v>
      </c>
      <c r="D934"/>
      <c r="E934"/>
      <c r="F934"/>
      <c r="G934" s="56" t="s">
        <v>129</v>
      </c>
      <c r="H934" s="56" t="s">
        <v>130</v>
      </c>
      <c r="I934" s="56" t="s">
        <v>1015</v>
      </c>
      <c r="J934"/>
      <c r="K934" s="56" t="s">
        <v>70</v>
      </c>
      <c r="L934" s="56" t="s">
        <v>131</v>
      </c>
      <c r="M934"/>
      <c r="N934"/>
      <c r="O934" s="56" t="s">
        <v>1016</v>
      </c>
      <c r="P934"/>
      <c r="Q934" s="56" t="s">
        <v>1018</v>
      </c>
      <c r="R934"/>
      <c r="S934"/>
      <c r="T934" s="56" t="s">
        <v>3971</v>
      </c>
      <c r="U934" s="56" t="s">
        <v>3971</v>
      </c>
      <c r="V934" s="56" t="s">
        <v>3972</v>
      </c>
      <c r="W934" s="58">
        <v>12760</v>
      </c>
      <c r="X934" s="59" t="s">
        <v>3973</v>
      </c>
      <c r="Y934" s="56" t="s">
        <v>3974</v>
      </c>
      <c r="Z934" s="56" t="s">
        <v>3975</v>
      </c>
      <c r="AA934" s="56" t="s">
        <v>119</v>
      </c>
      <c r="AB934" s="56" t="s">
        <v>2214</v>
      </c>
      <c r="AC934" s="56" t="s">
        <v>2215</v>
      </c>
      <c r="AD934"/>
      <c r="AE934" s="56" t="s">
        <v>3976</v>
      </c>
      <c r="AF934" s="56" t="s">
        <v>2196</v>
      </c>
      <c r="AG934" s="56" t="s">
        <v>73</v>
      </c>
      <c r="AH934" s="56" t="s">
        <v>3977</v>
      </c>
      <c r="AI934" s="56" t="s">
        <v>74</v>
      </c>
      <c r="AJ934" s="56" t="s">
        <v>79</v>
      </c>
      <c r="AK934" s="56" t="s">
        <v>109</v>
      </c>
      <c r="AL934" s="56" t="s">
        <v>110</v>
      </c>
      <c r="AM934"/>
      <c r="AN934" s="56" t="s">
        <v>75</v>
      </c>
      <c r="AO934" s="56" t="s">
        <v>3</v>
      </c>
      <c r="AP934" s="60">
        <v>30.65</v>
      </c>
      <c r="AQ934" s="60">
        <v>0</v>
      </c>
      <c r="AR934" s="58">
        <v>1</v>
      </c>
      <c r="AS934" s="58">
        <v>0</v>
      </c>
      <c r="AT934" s="60">
        <v>17164.939999999999</v>
      </c>
      <c r="AU934" s="60">
        <v>15018.59</v>
      </c>
      <c r="AV934" s="60">
        <v>30.65</v>
      </c>
      <c r="AW934" s="60">
        <v>17922.060000000001</v>
      </c>
      <c r="AX934" s="60">
        <v>7882.55</v>
      </c>
      <c r="AY934" s="60">
        <v>25587.95</v>
      </c>
      <c r="AZ934" s="60">
        <v>75015.69</v>
      </c>
      <c r="BA934" s="60">
        <v>86434.07</v>
      </c>
      <c r="BB934" s="60">
        <v>16188.15</v>
      </c>
      <c r="BC934" s="60">
        <v>14363.65</v>
      </c>
      <c r="BD934" s="60">
        <v>2801.29</v>
      </c>
      <c r="BE934" s="60">
        <v>15018.59</v>
      </c>
      <c r="BF934" s="60">
        <v>0</v>
      </c>
      <c r="BG934" s="60">
        <v>0</v>
      </c>
      <c r="BH934" s="60">
        <v>0</v>
      </c>
      <c r="BI934" s="60">
        <v>261214</v>
      </c>
      <c r="BJ934" s="61">
        <v>499</v>
      </c>
      <c r="BK934" s="2" t="s">
        <v>1023</v>
      </c>
    </row>
    <row r="935" spans="1:63" s="1" customFormat="1" ht="15" x14ac:dyDescent="0.25">
      <c r="A935" s="56" t="s">
        <v>127</v>
      </c>
      <c r="B935" s="56" t="s">
        <v>104</v>
      </c>
      <c r="C935" s="56" t="s">
        <v>128</v>
      </c>
      <c r="D935"/>
      <c r="E935"/>
      <c r="F935"/>
      <c r="G935" s="56" t="s">
        <v>129</v>
      </c>
      <c r="H935" s="56" t="s">
        <v>130</v>
      </c>
      <c r="I935" s="56" t="s">
        <v>1015</v>
      </c>
      <c r="J935"/>
      <c r="K935" s="56" t="s">
        <v>70</v>
      </c>
      <c r="L935" s="56" t="s">
        <v>131</v>
      </c>
      <c r="M935"/>
      <c r="N935"/>
      <c r="O935" s="56" t="s">
        <v>1016</v>
      </c>
      <c r="P935"/>
      <c r="Q935" s="56" t="s">
        <v>1018</v>
      </c>
      <c r="R935"/>
      <c r="S935"/>
      <c r="T935" s="56" t="s">
        <v>3978</v>
      </c>
      <c r="U935" s="56" t="s">
        <v>3971</v>
      </c>
      <c r="V935" s="56" t="s">
        <v>3979</v>
      </c>
      <c r="W935" s="58">
        <v>29800</v>
      </c>
      <c r="X935" s="59" t="s">
        <v>3980</v>
      </c>
      <c r="Y935" s="56" t="s">
        <v>1025</v>
      </c>
      <c r="Z935" s="56" t="s">
        <v>1026</v>
      </c>
      <c r="AA935" s="56" t="s">
        <v>98</v>
      </c>
      <c r="AB935" s="56" t="s">
        <v>99</v>
      </c>
      <c r="AC935" s="56" t="s">
        <v>100</v>
      </c>
      <c r="AD935"/>
      <c r="AE935" s="56" t="s">
        <v>1027</v>
      </c>
      <c r="AF935" s="56" t="s">
        <v>762</v>
      </c>
      <c r="AG935" s="56" t="s">
        <v>763</v>
      </c>
      <c r="AH935" s="56" t="s">
        <v>764</v>
      </c>
      <c r="AI935" s="56" t="s">
        <v>74</v>
      </c>
      <c r="AJ935" s="56" t="s">
        <v>98</v>
      </c>
      <c r="AK935" s="56" t="s">
        <v>765</v>
      </c>
      <c r="AL935" s="56" t="s">
        <v>765</v>
      </c>
      <c r="AM935"/>
      <c r="AN935" s="56" t="s">
        <v>75</v>
      </c>
      <c r="AO935" s="56" t="s">
        <v>3</v>
      </c>
      <c r="AP935" s="60">
        <v>726.76</v>
      </c>
      <c r="AQ935" s="60">
        <v>0</v>
      </c>
      <c r="AR935" s="58">
        <v>1</v>
      </c>
      <c r="AS935" s="58">
        <v>0</v>
      </c>
      <c r="AT935" s="60">
        <v>17164.939999999999</v>
      </c>
      <c r="AU935" s="60">
        <v>15018.59</v>
      </c>
      <c r="AV935" s="60">
        <v>726.76</v>
      </c>
      <c r="AW935" s="60">
        <v>17922.060000000001</v>
      </c>
      <c r="AX935" s="60">
        <v>7882.55</v>
      </c>
      <c r="AY935" s="60">
        <v>25587.95</v>
      </c>
      <c r="AZ935" s="60">
        <v>75015.69</v>
      </c>
      <c r="BA935" s="60">
        <v>86434.07</v>
      </c>
      <c r="BB935" s="60">
        <v>16188.15</v>
      </c>
      <c r="BC935" s="60">
        <v>14363.65</v>
      </c>
      <c r="BD935" s="60">
        <v>2801.29</v>
      </c>
      <c r="BE935" s="60">
        <v>15018.59</v>
      </c>
      <c r="BF935" s="60">
        <v>0</v>
      </c>
      <c r="BG935" s="60">
        <v>0</v>
      </c>
      <c r="BH935" s="60">
        <v>0</v>
      </c>
      <c r="BI935" s="60">
        <v>261214</v>
      </c>
      <c r="BJ935" s="61">
        <v>499</v>
      </c>
      <c r="BK935" s="2" t="s">
        <v>1023</v>
      </c>
    </row>
    <row r="936" spans="1:63" s="1" customFormat="1" ht="15" x14ac:dyDescent="0.25">
      <c r="A936" s="56" t="s">
        <v>127</v>
      </c>
      <c r="B936" s="56" t="s">
        <v>104</v>
      </c>
      <c r="C936" s="56" t="s">
        <v>128</v>
      </c>
      <c r="D936"/>
      <c r="E936"/>
      <c r="F936"/>
      <c r="G936" s="56" t="s">
        <v>129</v>
      </c>
      <c r="H936" s="56" t="s">
        <v>130</v>
      </c>
      <c r="I936" s="56" t="s">
        <v>1015</v>
      </c>
      <c r="J936"/>
      <c r="K936" s="56" t="s">
        <v>70</v>
      </c>
      <c r="L936" s="56" t="s">
        <v>131</v>
      </c>
      <c r="M936"/>
      <c r="N936"/>
      <c r="O936" s="56" t="s">
        <v>1016</v>
      </c>
      <c r="P936"/>
      <c r="Q936" s="56" t="s">
        <v>1018</v>
      </c>
      <c r="R936"/>
      <c r="S936"/>
      <c r="T936" s="56" t="s">
        <v>3978</v>
      </c>
      <c r="U936" s="56" t="s">
        <v>3978</v>
      </c>
      <c r="V936" s="56" t="s">
        <v>3981</v>
      </c>
      <c r="W936" s="58">
        <v>34972</v>
      </c>
      <c r="X936" s="59" t="s">
        <v>3982</v>
      </c>
      <c r="Y936" s="56" t="s">
        <v>1028</v>
      </c>
      <c r="Z936" s="56" t="s">
        <v>1029</v>
      </c>
      <c r="AA936" s="56" t="s">
        <v>94</v>
      </c>
      <c r="AB936" s="56" t="s">
        <v>1030</v>
      </c>
      <c r="AC936" s="56" t="s">
        <v>95</v>
      </c>
      <c r="AD936"/>
      <c r="AE936" s="56" t="s">
        <v>1031</v>
      </c>
      <c r="AF936" s="56" t="s">
        <v>1032</v>
      </c>
      <c r="AG936" s="56" t="s">
        <v>115</v>
      </c>
      <c r="AH936" s="56" t="s">
        <v>1033</v>
      </c>
      <c r="AI936" s="56" t="s">
        <v>74</v>
      </c>
      <c r="AJ936" s="56" t="s">
        <v>97</v>
      </c>
      <c r="AK936" s="56" t="s">
        <v>109</v>
      </c>
      <c r="AL936" s="56" t="s">
        <v>110</v>
      </c>
      <c r="AM936"/>
      <c r="AN936" s="56" t="s">
        <v>75</v>
      </c>
      <c r="AO936" s="56" t="s">
        <v>3</v>
      </c>
      <c r="AP936" s="60">
        <v>63.23</v>
      </c>
      <c r="AQ936" s="60">
        <v>0</v>
      </c>
      <c r="AR936" s="58">
        <v>1</v>
      </c>
      <c r="AS936" s="58">
        <v>0</v>
      </c>
      <c r="AT936" s="60">
        <v>17164.939999999999</v>
      </c>
      <c r="AU936" s="60">
        <v>15018.59</v>
      </c>
      <c r="AV936" s="60">
        <v>63.23</v>
      </c>
      <c r="AW936" s="60">
        <v>17922.060000000001</v>
      </c>
      <c r="AX936" s="60">
        <v>7882.55</v>
      </c>
      <c r="AY936" s="60">
        <v>25587.95</v>
      </c>
      <c r="AZ936" s="60">
        <v>75015.69</v>
      </c>
      <c r="BA936" s="60">
        <v>86434.07</v>
      </c>
      <c r="BB936" s="60">
        <v>16188.15</v>
      </c>
      <c r="BC936" s="60">
        <v>14363.65</v>
      </c>
      <c r="BD936" s="60">
        <v>2801.29</v>
      </c>
      <c r="BE936" s="60">
        <v>15018.59</v>
      </c>
      <c r="BF936" s="60">
        <v>0</v>
      </c>
      <c r="BG936" s="60">
        <v>0</v>
      </c>
      <c r="BH936" s="60">
        <v>0</v>
      </c>
      <c r="BI936" s="60">
        <v>261214</v>
      </c>
      <c r="BJ936" s="61">
        <v>499</v>
      </c>
      <c r="BK936" s="2" t="s">
        <v>1023</v>
      </c>
    </row>
    <row r="937" spans="1:63" s="1" customFormat="1" ht="15" x14ac:dyDescent="0.25">
      <c r="A937" s="56" t="s">
        <v>127</v>
      </c>
      <c r="B937" s="56" t="s">
        <v>104</v>
      </c>
      <c r="C937" s="56" t="s">
        <v>128</v>
      </c>
      <c r="D937"/>
      <c r="E937"/>
      <c r="F937"/>
      <c r="G937" s="56" t="s">
        <v>129</v>
      </c>
      <c r="H937" s="56" t="s">
        <v>130</v>
      </c>
      <c r="I937" s="56" t="s">
        <v>1015</v>
      </c>
      <c r="J937"/>
      <c r="K937" s="56" t="s">
        <v>70</v>
      </c>
      <c r="L937" s="56" t="s">
        <v>131</v>
      </c>
      <c r="M937"/>
      <c r="N937"/>
      <c r="O937" s="56" t="s">
        <v>1016</v>
      </c>
      <c r="P937"/>
      <c r="Q937" s="56" t="s">
        <v>1018</v>
      </c>
      <c r="R937"/>
      <c r="S937"/>
      <c r="T937" s="56" t="s">
        <v>3978</v>
      </c>
      <c r="U937" s="56" t="s">
        <v>3971</v>
      </c>
      <c r="V937" s="56" t="s">
        <v>3983</v>
      </c>
      <c r="W937" s="58">
        <v>32741</v>
      </c>
      <c r="X937" s="59" t="s">
        <v>3984</v>
      </c>
      <c r="Y937" s="56" t="s">
        <v>3985</v>
      </c>
      <c r="Z937" s="56" t="s">
        <v>3986</v>
      </c>
      <c r="AA937" s="56" t="s">
        <v>94</v>
      </c>
      <c r="AB937" s="56" t="s">
        <v>1021</v>
      </c>
      <c r="AC937" s="56" t="s">
        <v>139</v>
      </c>
      <c r="AD937"/>
      <c r="AE937" s="56" t="s">
        <v>3987</v>
      </c>
      <c r="AF937" s="56" t="s">
        <v>114</v>
      </c>
      <c r="AG937" s="56" t="s">
        <v>115</v>
      </c>
      <c r="AH937" s="56" t="s">
        <v>3988</v>
      </c>
      <c r="AI937" s="56" t="s">
        <v>74</v>
      </c>
      <c r="AJ937" s="56" t="s">
        <v>79</v>
      </c>
      <c r="AK937" s="56" t="s">
        <v>109</v>
      </c>
      <c r="AL937" s="56" t="s">
        <v>110</v>
      </c>
      <c r="AM937"/>
      <c r="AN937" s="56" t="s">
        <v>75</v>
      </c>
      <c r="AO937" s="56" t="s">
        <v>3</v>
      </c>
      <c r="AP937" s="60">
        <v>16</v>
      </c>
      <c r="AQ937" s="60">
        <v>0</v>
      </c>
      <c r="AR937" s="58">
        <v>1</v>
      </c>
      <c r="AS937" s="58">
        <v>0</v>
      </c>
      <c r="AT937" s="60">
        <v>17164.939999999999</v>
      </c>
      <c r="AU937" s="60">
        <v>15018.59</v>
      </c>
      <c r="AV937" s="60">
        <v>16</v>
      </c>
      <c r="AW937" s="60">
        <v>17922.060000000001</v>
      </c>
      <c r="AX937" s="60">
        <v>7882.55</v>
      </c>
      <c r="AY937" s="60">
        <v>25587.95</v>
      </c>
      <c r="AZ937" s="60">
        <v>75015.69</v>
      </c>
      <c r="BA937" s="60">
        <v>86434.07</v>
      </c>
      <c r="BB937" s="60">
        <v>16188.15</v>
      </c>
      <c r="BC937" s="60">
        <v>14363.65</v>
      </c>
      <c r="BD937" s="60">
        <v>2801.29</v>
      </c>
      <c r="BE937" s="60">
        <v>15018.59</v>
      </c>
      <c r="BF937" s="60">
        <v>0</v>
      </c>
      <c r="BG937" s="60">
        <v>0</v>
      </c>
      <c r="BH937" s="60">
        <v>0</v>
      </c>
      <c r="BI937" s="60">
        <v>261214</v>
      </c>
      <c r="BJ937" s="61">
        <v>499</v>
      </c>
      <c r="BK937" s="2" t="s">
        <v>1023</v>
      </c>
    </row>
    <row r="938" spans="1:63" s="1" customFormat="1" ht="23.25" x14ac:dyDescent="0.25">
      <c r="A938" s="56" t="s">
        <v>127</v>
      </c>
      <c r="B938" s="56" t="s">
        <v>104</v>
      </c>
      <c r="C938" s="56" t="s">
        <v>128</v>
      </c>
      <c r="D938"/>
      <c r="E938"/>
      <c r="F938"/>
      <c r="G938" s="56" t="s">
        <v>129</v>
      </c>
      <c r="H938" s="56" t="s">
        <v>130</v>
      </c>
      <c r="I938" s="56" t="s">
        <v>1015</v>
      </c>
      <c r="J938"/>
      <c r="K938" s="56" t="s">
        <v>70</v>
      </c>
      <c r="L938" s="56" t="s">
        <v>131</v>
      </c>
      <c r="M938"/>
      <c r="N938"/>
      <c r="O938" s="56" t="s">
        <v>1016</v>
      </c>
      <c r="P938"/>
      <c r="Q938" s="56" t="s">
        <v>1018</v>
      </c>
      <c r="R938"/>
      <c r="S938"/>
      <c r="T938" s="56" t="s">
        <v>3978</v>
      </c>
      <c r="U938" s="56" t="s">
        <v>3971</v>
      </c>
      <c r="V938" s="56" t="s">
        <v>112</v>
      </c>
      <c r="W938" s="58">
        <v>30904</v>
      </c>
      <c r="X938" s="59" t="s">
        <v>3989</v>
      </c>
      <c r="Y938" s="56" t="s">
        <v>140</v>
      </c>
      <c r="Z938" s="56" t="s">
        <v>141</v>
      </c>
      <c r="AA938" s="56" t="s">
        <v>142</v>
      </c>
      <c r="AB938" s="56" t="s">
        <v>143</v>
      </c>
      <c r="AC938" s="56" t="s">
        <v>144</v>
      </c>
      <c r="AD938"/>
      <c r="AE938" s="56" t="s">
        <v>1022</v>
      </c>
      <c r="AF938" s="56" t="s">
        <v>114</v>
      </c>
      <c r="AG938" s="56" t="s">
        <v>115</v>
      </c>
      <c r="AH938" s="56" t="s">
        <v>146</v>
      </c>
      <c r="AI938" s="56" t="s">
        <v>74</v>
      </c>
      <c r="AJ938" s="56" t="s">
        <v>147</v>
      </c>
      <c r="AK938" s="56" t="s">
        <v>148</v>
      </c>
      <c r="AL938" s="56" t="s">
        <v>148</v>
      </c>
      <c r="AM938"/>
      <c r="AN938" s="56" t="s">
        <v>75</v>
      </c>
      <c r="AO938" s="56" t="s">
        <v>3</v>
      </c>
      <c r="AP938" s="60">
        <v>3.33</v>
      </c>
      <c r="AQ938" s="60">
        <v>0</v>
      </c>
      <c r="AR938" s="58">
        <v>1</v>
      </c>
      <c r="AS938" s="58">
        <v>0</v>
      </c>
      <c r="AT938" s="60">
        <v>17164.939999999999</v>
      </c>
      <c r="AU938" s="60">
        <v>15018.59</v>
      </c>
      <c r="AV938" s="60">
        <v>3.33</v>
      </c>
      <c r="AW938" s="60">
        <v>17922.060000000001</v>
      </c>
      <c r="AX938" s="60">
        <v>7882.55</v>
      </c>
      <c r="AY938" s="60">
        <v>25587.95</v>
      </c>
      <c r="AZ938" s="60">
        <v>75015.69</v>
      </c>
      <c r="BA938" s="60">
        <v>86434.07</v>
      </c>
      <c r="BB938" s="60">
        <v>16188.15</v>
      </c>
      <c r="BC938" s="60">
        <v>14363.65</v>
      </c>
      <c r="BD938" s="60">
        <v>2801.29</v>
      </c>
      <c r="BE938" s="60">
        <v>15018.59</v>
      </c>
      <c r="BF938" s="60">
        <v>0</v>
      </c>
      <c r="BG938" s="60">
        <v>0</v>
      </c>
      <c r="BH938" s="60">
        <v>0</v>
      </c>
      <c r="BI938" s="60">
        <v>261214</v>
      </c>
      <c r="BJ938" s="61">
        <v>499</v>
      </c>
      <c r="BK938" s="2" t="s">
        <v>1023</v>
      </c>
    </row>
    <row r="939" spans="1:63" s="1" customFormat="1" ht="15" x14ac:dyDescent="0.25">
      <c r="A939" s="56" t="s">
        <v>127</v>
      </c>
      <c r="B939" s="56" t="s">
        <v>104</v>
      </c>
      <c r="C939" s="56" t="s">
        <v>128</v>
      </c>
      <c r="D939"/>
      <c r="E939"/>
      <c r="F939"/>
      <c r="G939" s="56" t="s">
        <v>129</v>
      </c>
      <c r="H939" s="56" t="s">
        <v>130</v>
      </c>
      <c r="I939" s="56" t="s">
        <v>1015</v>
      </c>
      <c r="J939"/>
      <c r="K939" s="56" t="s">
        <v>70</v>
      </c>
      <c r="L939" s="56" t="s">
        <v>131</v>
      </c>
      <c r="M939"/>
      <c r="N939"/>
      <c r="O939" s="56" t="s">
        <v>1016</v>
      </c>
      <c r="P939"/>
      <c r="Q939" s="56" t="s">
        <v>1018</v>
      </c>
      <c r="R939"/>
      <c r="S939"/>
      <c r="T939" s="56" t="s">
        <v>3978</v>
      </c>
      <c r="U939" s="56" t="s">
        <v>3971</v>
      </c>
      <c r="V939" s="56" t="s">
        <v>3967</v>
      </c>
      <c r="W939" s="58">
        <v>33213</v>
      </c>
      <c r="X939" s="59" t="s">
        <v>3990</v>
      </c>
      <c r="Y939" s="56" t="s">
        <v>3991</v>
      </c>
      <c r="Z939" s="56" t="s">
        <v>3992</v>
      </c>
      <c r="AA939" s="56" t="s">
        <v>105</v>
      </c>
      <c r="AB939" s="56" t="s">
        <v>106</v>
      </c>
      <c r="AC939" s="56" t="s">
        <v>107</v>
      </c>
      <c r="AD939"/>
      <c r="AE939" s="56" t="s">
        <v>3993</v>
      </c>
      <c r="AF939" s="56" t="s">
        <v>114</v>
      </c>
      <c r="AG939" s="56" t="s">
        <v>115</v>
      </c>
      <c r="AH939" s="56" t="s">
        <v>3994</v>
      </c>
      <c r="AI939" s="56" t="s">
        <v>74</v>
      </c>
      <c r="AJ939" s="56" t="s">
        <v>108</v>
      </c>
      <c r="AK939" s="56" t="s">
        <v>109</v>
      </c>
      <c r="AL939" s="56" t="s">
        <v>110</v>
      </c>
      <c r="AM939"/>
      <c r="AN939" s="56" t="s">
        <v>75</v>
      </c>
      <c r="AO939" s="56" t="s">
        <v>3</v>
      </c>
      <c r="AP939" s="60">
        <v>37.659999999999997</v>
      </c>
      <c r="AQ939" s="60">
        <v>0</v>
      </c>
      <c r="AR939" s="58">
        <v>1</v>
      </c>
      <c r="AS939" s="58">
        <v>0</v>
      </c>
      <c r="AT939" s="60">
        <v>17164.939999999999</v>
      </c>
      <c r="AU939" s="60">
        <v>15018.59</v>
      </c>
      <c r="AV939" s="60">
        <v>37.659999999999997</v>
      </c>
      <c r="AW939" s="60">
        <v>17922.060000000001</v>
      </c>
      <c r="AX939" s="60">
        <v>7882.55</v>
      </c>
      <c r="AY939" s="60">
        <v>25587.95</v>
      </c>
      <c r="AZ939" s="60">
        <v>75015.69</v>
      </c>
      <c r="BA939" s="60">
        <v>86434.07</v>
      </c>
      <c r="BB939" s="60">
        <v>16188.15</v>
      </c>
      <c r="BC939" s="60">
        <v>14363.65</v>
      </c>
      <c r="BD939" s="60">
        <v>2801.29</v>
      </c>
      <c r="BE939" s="60">
        <v>15018.59</v>
      </c>
      <c r="BF939" s="60">
        <v>0</v>
      </c>
      <c r="BG939" s="60">
        <v>0</v>
      </c>
      <c r="BH939" s="60">
        <v>0</v>
      </c>
      <c r="BI939" s="60">
        <v>261214</v>
      </c>
      <c r="BJ939" s="61">
        <v>499</v>
      </c>
      <c r="BK939" s="2" t="s">
        <v>1023</v>
      </c>
    </row>
    <row r="940" spans="1:63" s="1" customFormat="1" ht="15" x14ac:dyDescent="0.25">
      <c r="A940" s="56" t="s">
        <v>127</v>
      </c>
      <c r="B940" s="56" t="s">
        <v>104</v>
      </c>
      <c r="C940" s="56" t="s">
        <v>128</v>
      </c>
      <c r="D940"/>
      <c r="E940"/>
      <c r="F940"/>
      <c r="G940" s="56" t="s">
        <v>129</v>
      </c>
      <c r="H940" s="56" t="s">
        <v>130</v>
      </c>
      <c r="I940" s="56" t="s">
        <v>1015</v>
      </c>
      <c r="J940"/>
      <c r="K940" s="56" t="s">
        <v>70</v>
      </c>
      <c r="L940" s="56" t="s">
        <v>131</v>
      </c>
      <c r="M940"/>
      <c r="N940"/>
      <c r="O940" s="56" t="s">
        <v>1016</v>
      </c>
      <c r="P940"/>
      <c r="Q940" s="56" t="s">
        <v>1018</v>
      </c>
      <c r="R940"/>
      <c r="S940"/>
      <c r="T940" s="56" t="s">
        <v>3995</v>
      </c>
      <c r="U940" s="56" t="s">
        <v>3971</v>
      </c>
      <c r="V940" s="56" t="s">
        <v>3996</v>
      </c>
      <c r="W940" s="58">
        <v>35484</v>
      </c>
      <c r="X940" s="59" t="s">
        <v>3997</v>
      </c>
      <c r="Y940" s="56" t="s">
        <v>3150</v>
      </c>
      <c r="Z940" s="56" t="s">
        <v>3151</v>
      </c>
      <c r="AA940" s="56" t="s">
        <v>105</v>
      </c>
      <c r="AB940" s="56" t="s">
        <v>106</v>
      </c>
      <c r="AC940" s="56" t="s">
        <v>107</v>
      </c>
      <c r="AD940"/>
      <c r="AE940" s="56" t="s">
        <v>3152</v>
      </c>
      <c r="AF940" s="56" t="s">
        <v>114</v>
      </c>
      <c r="AG940" s="56" t="s">
        <v>115</v>
      </c>
      <c r="AH940" s="56" t="s">
        <v>3153</v>
      </c>
      <c r="AI940" s="56" t="s">
        <v>74</v>
      </c>
      <c r="AJ940" s="56" t="s">
        <v>108</v>
      </c>
      <c r="AK940" s="56" t="s">
        <v>109</v>
      </c>
      <c r="AL940" s="56" t="s">
        <v>110</v>
      </c>
      <c r="AM940"/>
      <c r="AN940" s="56" t="s">
        <v>75</v>
      </c>
      <c r="AO940" s="56" t="s">
        <v>3</v>
      </c>
      <c r="AP940" s="60">
        <v>421.79</v>
      </c>
      <c r="AQ940" s="60">
        <v>0</v>
      </c>
      <c r="AR940" s="58">
        <v>1</v>
      </c>
      <c r="AS940" s="58">
        <v>0</v>
      </c>
      <c r="AT940" s="60">
        <v>17164.939999999999</v>
      </c>
      <c r="AU940" s="60">
        <v>15018.59</v>
      </c>
      <c r="AV940" s="60">
        <v>421.79</v>
      </c>
      <c r="AW940" s="60">
        <v>17922.060000000001</v>
      </c>
      <c r="AX940" s="60">
        <v>7882.55</v>
      </c>
      <c r="AY940" s="60">
        <v>25587.95</v>
      </c>
      <c r="AZ940" s="60">
        <v>75015.69</v>
      </c>
      <c r="BA940" s="60">
        <v>86434.07</v>
      </c>
      <c r="BB940" s="60">
        <v>16188.15</v>
      </c>
      <c r="BC940" s="60">
        <v>14363.65</v>
      </c>
      <c r="BD940" s="60">
        <v>2801.29</v>
      </c>
      <c r="BE940" s="60">
        <v>15018.59</v>
      </c>
      <c r="BF940" s="60">
        <v>0</v>
      </c>
      <c r="BG940" s="60">
        <v>0</v>
      </c>
      <c r="BH940" s="60">
        <v>0</v>
      </c>
      <c r="BI940" s="60">
        <v>261214</v>
      </c>
      <c r="BJ940" s="61">
        <v>499</v>
      </c>
      <c r="BK940" s="2" t="s">
        <v>1023</v>
      </c>
    </row>
    <row r="941" spans="1:63" s="1" customFormat="1" ht="15" x14ac:dyDescent="0.25">
      <c r="A941" s="56" t="s">
        <v>127</v>
      </c>
      <c r="B941" s="56" t="s">
        <v>104</v>
      </c>
      <c r="C941" s="56" t="s">
        <v>128</v>
      </c>
      <c r="D941"/>
      <c r="E941"/>
      <c r="F941"/>
      <c r="G941" s="56" t="s">
        <v>129</v>
      </c>
      <c r="H941" s="56" t="s">
        <v>130</v>
      </c>
      <c r="I941" s="56" t="s">
        <v>1015</v>
      </c>
      <c r="J941"/>
      <c r="K941" s="56" t="s">
        <v>70</v>
      </c>
      <c r="L941" s="56" t="s">
        <v>131</v>
      </c>
      <c r="M941"/>
      <c r="N941"/>
      <c r="O941" s="56" t="s">
        <v>1016</v>
      </c>
      <c r="P941"/>
      <c r="Q941" s="56" t="s">
        <v>1017</v>
      </c>
      <c r="R941"/>
      <c r="S941"/>
      <c r="T941" s="56" t="s">
        <v>3995</v>
      </c>
      <c r="U941" s="56" t="s">
        <v>3978</v>
      </c>
      <c r="V941" s="56" t="s">
        <v>3998</v>
      </c>
      <c r="W941" s="58">
        <v>41547</v>
      </c>
      <c r="X941" s="59" t="s">
        <v>3999</v>
      </c>
      <c r="Y941" s="56" t="s">
        <v>3947</v>
      </c>
      <c r="Z941" s="56" t="s">
        <v>3948</v>
      </c>
      <c r="AA941" s="56" t="s">
        <v>76</v>
      </c>
      <c r="AB941" s="56" t="s">
        <v>77</v>
      </c>
      <c r="AC941" s="56" t="s">
        <v>78</v>
      </c>
      <c r="AD941"/>
      <c r="AE941" s="56" t="s">
        <v>3949</v>
      </c>
      <c r="AF941" s="56" t="s">
        <v>3950</v>
      </c>
      <c r="AG941" s="56" t="s">
        <v>123</v>
      </c>
      <c r="AH941" s="56" t="s">
        <v>3951</v>
      </c>
      <c r="AI941" s="56" t="s">
        <v>81</v>
      </c>
      <c r="AJ941" s="56" t="s">
        <v>79</v>
      </c>
      <c r="AK941" s="56" t="s">
        <v>3952</v>
      </c>
      <c r="AL941" s="56" t="s">
        <v>3952</v>
      </c>
      <c r="AM941"/>
      <c r="AN941" s="56" t="s">
        <v>75</v>
      </c>
      <c r="AO941" s="56" t="s">
        <v>2</v>
      </c>
      <c r="AP941" s="60">
        <v>82.3</v>
      </c>
      <c r="AQ941" s="60">
        <v>0</v>
      </c>
      <c r="AR941" s="58">
        <v>1</v>
      </c>
      <c r="AS941" s="58">
        <v>0</v>
      </c>
      <c r="AT941" s="60">
        <v>17164.939999999999</v>
      </c>
      <c r="AU941" s="60">
        <v>15018.59</v>
      </c>
      <c r="AV941" s="60">
        <v>59.99</v>
      </c>
      <c r="AW941" s="60">
        <v>17922.060000000001</v>
      </c>
      <c r="AX941" s="60">
        <v>7882.55</v>
      </c>
      <c r="AY941" s="60">
        <v>25587.95</v>
      </c>
      <c r="AZ941" s="60">
        <v>75015.69</v>
      </c>
      <c r="BA941" s="60">
        <v>86434.07</v>
      </c>
      <c r="BB941" s="60">
        <v>16188.15</v>
      </c>
      <c r="BC941" s="60">
        <v>14363.65</v>
      </c>
      <c r="BD941" s="60">
        <v>2801.29</v>
      </c>
      <c r="BE941" s="60">
        <v>15018.59</v>
      </c>
      <c r="BF941" s="60">
        <v>0</v>
      </c>
      <c r="BG941" s="60">
        <v>0</v>
      </c>
      <c r="BH941" s="60">
        <v>0</v>
      </c>
      <c r="BI941" s="60">
        <v>261214</v>
      </c>
      <c r="BJ941" s="61">
        <v>499</v>
      </c>
      <c r="BK941" s="2" t="s">
        <v>1023</v>
      </c>
    </row>
    <row r="942" spans="1:63" s="1" customFormat="1" ht="15" x14ac:dyDescent="0.25">
      <c r="A942" s="56" t="s">
        <v>127</v>
      </c>
      <c r="B942" s="56" t="s">
        <v>104</v>
      </c>
      <c r="C942" s="56" t="s">
        <v>128</v>
      </c>
      <c r="D942"/>
      <c r="E942"/>
      <c r="F942"/>
      <c r="G942" s="56" t="s">
        <v>129</v>
      </c>
      <c r="H942" s="56" t="s">
        <v>130</v>
      </c>
      <c r="I942" s="56" t="s">
        <v>1015</v>
      </c>
      <c r="J942"/>
      <c r="K942" s="56" t="s">
        <v>70</v>
      </c>
      <c r="L942" s="56" t="s">
        <v>131</v>
      </c>
      <c r="M942"/>
      <c r="N942"/>
      <c r="O942" s="56" t="s">
        <v>1016</v>
      </c>
      <c r="P942"/>
      <c r="Q942" s="56" t="s">
        <v>1017</v>
      </c>
      <c r="R942"/>
      <c r="S942"/>
      <c r="T942" s="56" t="s">
        <v>3995</v>
      </c>
      <c r="U942" s="56" t="s">
        <v>3978</v>
      </c>
      <c r="V942" s="56" t="s">
        <v>4000</v>
      </c>
      <c r="W942" s="58">
        <v>41548</v>
      </c>
      <c r="X942" s="59" t="s">
        <v>4001</v>
      </c>
      <c r="Y942" s="56" t="s">
        <v>3947</v>
      </c>
      <c r="Z942" s="56" t="s">
        <v>3948</v>
      </c>
      <c r="AA942" s="56" t="s">
        <v>76</v>
      </c>
      <c r="AB942" s="56" t="s">
        <v>77</v>
      </c>
      <c r="AC942" s="56" t="s">
        <v>78</v>
      </c>
      <c r="AD942"/>
      <c r="AE942" s="56" t="s">
        <v>3949</v>
      </c>
      <c r="AF942" s="56" t="s">
        <v>3950</v>
      </c>
      <c r="AG942" s="56" t="s">
        <v>123</v>
      </c>
      <c r="AH942" s="56" t="s">
        <v>3951</v>
      </c>
      <c r="AI942" s="56" t="s">
        <v>81</v>
      </c>
      <c r="AJ942" s="56" t="s">
        <v>79</v>
      </c>
      <c r="AK942" s="56" t="s">
        <v>3952</v>
      </c>
      <c r="AL942" s="56" t="s">
        <v>3952</v>
      </c>
      <c r="AM942"/>
      <c r="AN942" s="56" t="s">
        <v>75</v>
      </c>
      <c r="AO942" s="56" t="s">
        <v>2</v>
      </c>
      <c r="AP942" s="60">
        <v>0</v>
      </c>
      <c r="AQ942" s="60">
        <v>-80.3</v>
      </c>
      <c r="AR942" s="58">
        <v>0</v>
      </c>
      <c r="AS942" s="58">
        <v>1</v>
      </c>
      <c r="AT942" s="60">
        <v>17164.939999999999</v>
      </c>
      <c r="AU942" s="60">
        <v>15018.59</v>
      </c>
      <c r="AV942" s="60">
        <v>-59.99</v>
      </c>
      <c r="AW942" s="60">
        <v>17922.060000000001</v>
      </c>
      <c r="AX942" s="60">
        <v>7882.55</v>
      </c>
      <c r="AY942" s="60">
        <v>25587.95</v>
      </c>
      <c r="AZ942" s="60">
        <v>75015.69</v>
      </c>
      <c r="BA942" s="60">
        <v>86434.07</v>
      </c>
      <c r="BB942" s="60">
        <v>16188.15</v>
      </c>
      <c r="BC942" s="60">
        <v>14363.65</v>
      </c>
      <c r="BD942" s="60">
        <v>2801.29</v>
      </c>
      <c r="BE942" s="60">
        <v>15018.59</v>
      </c>
      <c r="BF942" s="60">
        <v>0</v>
      </c>
      <c r="BG942" s="60">
        <v>0</v>
      </c>
      <c r="BH942" s="60">
        <v>0</v>
      </c>
      <c r="BI942" s="60">
        <v>261214</v>
      </c>
      <c r="BJ942" s="61">
        <v>499</v>
      </c>
      <c r="BK942" s="2" t="s">
        <v>1023</v>
      </c>
    </row>
    <row r="943" spans="1:63" s="1" customFormat="1" ht="15" x14ac:dyDescent="0.25">
      <c r="A943" s="56" t="s">
        <v>127</v>
      </c>
      <c r="B943" s="56" t="s">
        <v>104</v>
      </c>
      <c r="C943" s="56" t="s">
        <v>128</v>
      </c>
      <c r="D943"/>
      <c r="E943"/>
      <c r="F943"/>
      <c r="G943" s="56" t="s">
        <v>129</v>
      </c>
      <c r="H943" s="56" t="s">
        <v>130</v>
      </c>
      <c r="I943" s="56" t="s">
        <v>1015</v>
      </c>
      <c r="J943"/>
      <c r="K943" s="56" t="s">
        <v>70</v>
      </c>
      <c r="L943" s="56" t="s">
        <v>131</v>
      </c>
      <c r="M943"/>
      <c r="N943"/>
      <c r="O943" s="56" t="s">
        <v>1016</v>
      </c>
      <c r="P943"/>
      <c r="Q943" s="56" t="s">
        <v>1018</v>
      </c>
      <c r="R943"/>
      <c r="S943"/>
      <c r="T943" s="56" t="s">
        <v>3995</v>
      </c>
      <c r="U943" s="56" t="s">
        <v>3978</v>
      </c>
      <c r="V943" s="56" t="s">
        <v>4002</v>
      </c>
      <c r="W943" s="58">
        <v>38671</v>
      </c>
      <c r="X943" s="59" t="s">
        <v>4003</v>
      </c>
      <c r="Y943" s="56" t="s">
        <v>149</v>
      </c>
      <c r="Z943" s="56" t="s">
        <v>150</v>
      </c>
      <c r="AA943" s="56" t="s">
        <v>1019</v>
      </c>
      <c r="AB943" s="56" t="s">
        <v>152</v>
      </c>
      <c r="AC943" s="56" t="s">
        <v>153</v>
      </c>
      <c r="AD943"/>
      <c r="AE943" s="56" t="s">
        <v>154</v>
      </c>
      <c r="AF943" s="56" t="s">
        <v>155</v>
      </c>
      <c r="AG943" s="56" t="s">
        <v>156</v>
      </c>
      <c r="AH943" s="56" t="s">
        <v>157</v>
      </c>
      <c r="AI943" s="56" t="s">
        <v>74</v>
      </c>
      <c r="AJ943" s="56" t="s">
        <v>158</v>
      </c>
      <c r="AK943" s="56" t="s">
        <v>159</v>
      </c>
      <c r="AL943" s="56" t="s">
        <v>159</v>
      </c>
      <c r="AM943"/>
      <c r="AN943" s="56" t="s">
        <v>75</v>
      </c>
      <c r="AO943" s="56" t="s">
        <v>3</v>
      </c>
      <c r="AP943" s="60">
        <v>97.58</v>
      </c>
      <c r="AQ943" s="60">
        <v>0</v>
      </c>
      <c r="AR943" s="58">
        <v>1</v>
      </c>
      <c r="AS943" s="58">
        <v>0</v>
      </c>
      <c r="AT943" s="60">
        <v>17164.939999999999</v>
      </c>
      <c r="AU943" s="60">
        <v>15018.59</v>
      </c>
      <c r="AV943" s="60">
        <v>97.58</v>
      </c>
      <c r="AW943" s="60">
        <v>17922.060000000001</v>
      </c>
      <c r="AX943" s="60">
        <v>7882.55</v>
      </c>
      <c r="AY943" s="60">
        <v>25587.95</v>
      </c>
      <c r="AZ943" s="60">
        <v>75015.69</v>
      </c>
      <c r="BA943" s="60">
        <v>86434.07</v>
      </c>
      <c r="BB943" s="60">
        <v>16188.15</v>
      </c>
      <c r="BC943" s="60">
        <v>14363.65</v>
      </c>
      <c r="BD943" s="60">
        <v>2801.29</v>
      </c>
      <c r="BE943" s="60">
        <v>15018.59</v>
      </c>
      <c r="BF943" s="60">
        <v>0</v>
      </c>
      <c r="BG943" s="60">
        <v>0</v>
      </c>
      <c r="BH943" s="60">
        <v>0</v>
      </c>
      <c r="BI943" s="60">
        <v>261214</v>
      </c>
      <c r="BJ943" s="61">
        <v>499</v>
      </c>
      <c r="BK943" s="2" t="s">
        <v>1023</v>
      </c>
    </row>
    <row r="944" spans="1:63" s="1" customFormat="1" ht="15" x14ac:dyDescent="0.25">
      <c r="A944" s="56" t="s">
        <v>127</v>
      </c>
      <c r="B944" s="56" t="s">
        <v>104</v>
      </c>
      <c r="C944" s="56" t="s">
        <v>128</v>
      </c>
      <c r="D944"/>
      <c r="E944"/>
      <c r="F944"/>
      <c r="G944" s="56" t="s">
        <v>129</v>
      </c>
      <c r="H944" s="56" t="s">
        <v>130</v>
      </c>
      <c r="I944" s="56" t="s">
        <v>1015</v>
      </c>
      <c r="J944"/>
      <c r="K944" s="56" t="s">
        <v>70</v>
      </c>
      <c r="L944" s="56" t="s">
        <v>131</v>
      </c>
      <c r="M944"/>
      <c r="N944"/>
      <c r="O944" s="56" t="s">
        <v>1016</v>
      </c>
      <c r="P944"/>
      <c r="Q944" s="56" t="s">
        <v>1018</v>
      </c>
      <c r="R944"/>
      <c r="S944"/>
      <c r="T944" s="56" t="s">
        <v>4004</v>
      </c>
      <c r="U944" s="56" t="s">
        <v>3995</v>
      </c>
      <c r="V944" s="56" t="s">
        <v>766</v>
      </c>
      <c r="W944" s="58">
        <v>42069</v>
      </c>
      <c r="X944" s="59" t="s">
        <v>4005</v>
      </c>
      <c r="Y944" s="56" t="s">
        <v>767</v>
      </c>
      <c r="Z944" s="56" t="s">
        <v>768</v>
      </c>
      <c r="AA944" s="56" t="s">
        <v>769</v>
      </c>
      <c r="AB944" s="56" t="s">
        <v>770</v>
      </c>
      <c r="AC944" s="56" t="s">
        <v>138</v>
      </c>
      <c r="AD944"/>
      <c r="AE944" s="56" t="s">
        <v>771</v>
      </c>
      <c r="AF944" s="56" t="s">
        <v>114</v>
      </c>
      <c r="AG944" s="56" t="s">
        <v>115</v>
      </c>
      <c r="AH944" s="56" t="s">
        <v>772</v>
      </c>
      <c r="AI944" s="56" t="s">
        <v>74</v>
      </c>
      <c r="AJ944" s="56" t="s">
        <v>79</v>
      </c>
      <c r="AK944" s="56" t="s">
        <v>109</v>
      </c>
      <c r="AL944" s="56" t="s">
        <v>110</v>
      </c>
      <c r="AM944"/>
      <c r="AN944" s="56" t="s">
        <v>75</v>
      </c>
      <c r="AO944" s="56" t="s">
        <v>3</v>
      </c>
      <c r="AP944" s="60">
        <v>3315.1</v>
      </c>
      <c r="AQ944" s="60">
        <v>0</v>
      </c>
      <c r="AR944" s="58">
        <v>1</v>
      </c>
      <c r="AS944" s="58">
        <v>0</v>
      </c>
      <c r="AT944" s="60">
        <v>17164.939999999999</v>
      </c>
      <c r="AU944" s="60">
        <v>15018.59</v>
      </c>
      <c r="AV944" s="60">
        <v>3315.1</v>
      </c>
      <c r="AW944" s="60">
        <v>17922.060000000001</v>
      </c>
      <c r="AX944" s="60">
        <v>7882.55</v>
      </c>
      <c r="AY944" s="60">
        <v>25587.95</v>
      </c>
      <c r="AZ944" s="60">
        <v>75015.69</v>
      </c>
      <c r="BA944" s="60">
        <v>86434.07</v>
      </c>
      <c r="BB944" s="60">
        <v>16188.15</v>
      </c>
      <c r="BC944" s="60">
        <v>14363.65</v>
      </c>
      <c r="BD944" s="60">
        <v>2801.29</v>
      </c>
      <c r="BE944" s="60">
        <v>15018.59</v>
      </c>
      <c r="BF944" s="60">
        <v>0</v>
      </c>
      <c r="BG944" s="60">
        <v>0</v>
      </c>
      <c r="BH944" s="60">
        <v>0</v>
      </c>
      <c r="BI944" s="60">
        <v>261214</v>
      </c>
      <c r="BJ944" s="61">
        <v>499</v>
      </c>
      <c r="BK944" s="2" t="s">
        <v>1023</v>
      </c>
    </row>
    <row r="945" spans="1:63" s="1" customFormat="1" ht="15" x14ac:dyDescent="0.25">
      <c r="A945" s="56" t="s">
        <v>127</v>
      </c>
      <c r="B945" s="56" t="s">
        <v>104</v>
      </c>
      <c r="C945" s="56" t="s">
        <v>128</v>
      </c>
      <c r="D945"/>
      <c r="E945"/>
      <c r="F945"/>
      <c r="G945" s="56" t="s">
        <v>129</v>
      </c>
      <c r="H945" s="56" t="s">
        <v>130</v>
      </c>
      <c r="I945" s="56" t="s">
        <v>1015</v>
      </c>
      <c r="J945"/>
      <c r="K945" s="56" t="s">
        <v>70</v>
      </c>
      <c r="L945" s="56" t="s">
        <v>131</v>
      </c>
      <c r="M945"/>
      <c r="N945"/>
      <c r="O945" s="56" t="s">
        <v>1016</v>
      </c>
      <c r="P945"/>
      <c r="Q945" s="56" t="s">
        <v>1018</v>
      </c>
      <c r="R945"/>
      <c r="S945"/>
      <c r="T945" s="56" t="s">
        <v>4004</v>
      </c>
      <c r="U945" s="56" t="s">
        <v>3995</v>
      </c>
      <c r="V945" s="56" t="s">
        <v>766</v>
      </c>
      <c r="W945" s="58">
        <v>42070</v>
      </c>
      <c r="X945" s="59" t="s">
        <v>4005</v>
      </c>
      <c r="Y945" s="56" t="s">
        <v>767</v>
      </c>
      <c r="Z945" s="56" t="s">
        <v>768</v>
      </c>
      <c r="AA945" s="56" t="s">
        <v>769</v>
      </c>
      <c r="AB945" s="56" t="s">
        <v>770</v>
      </c>
      <c r="AC945" s="56" t="s">
        <v>138</v>
      </c>
      <c r="AD945"/>
      <c r="AE945" s="56" t="s">
        <v>771</v>
      </c>
      <c r="AF945" s="56" t="s">
        <v>114</v>
      </c>
      <c r="AG945" s="56" t="s">
        <v>115</v>
      </c>
      <c r="AH945" s="56" t="s">
        <v>772</v>
      </c>
      <c r="AI945" s="56" t="s">
        <v>74</v>
      </c>
      <c r="AJ945" s="56" t="s">
        <v>79</v>
      </c>
      <c r="AK945" s="56" t="s">
        <v>109</v>
      </c>
      <c r="AL945" s="56" t="s">
        <v>110</v>
      </c>
      <c r="AM945"/>
      <c r="AN945" s="56" t="s">
        <v>75</v>
      </c>
      <c r="AO945" s="56" t="s">
        <v>3</v>
      </c>
      <c r="AP945" s="60">
        <v>197.3</v>
      </c>
      <c r="AQ945" s="60">
        <v>0</v>
      </c>
      <c r="AR945" s="58">
        <v>1</v>
      </c>
      <c r="AS945" s="58">
        <v>0</v>
      </c>
      <c r="AT945" s="60">
        <v>17164.939999999999</v>
      </c>
      <c r="AU945" s="60">
        <v>15018.59</v>
      </c>
      <c r="AV945" s="60">
        <v>197.3</v>
      </c>
      <c r="AW945" s="60">
        <v>17922.060000000001</v>
      </c>
      <c r="AX945" s="60">
        <v>7882.55</v>
      </c>
      <c r="AY945" s="60">
        <v>25587.95</v>
      </c>
      <c r="AZ945" s="60">
        <v>75015.69</v>
      </c>
      <c r="BA945" s="60">
        <v>86434.07</v>
      </c>
      <c r="BB945" s="60">
        <v>16188.15</v>
      </c>
      <c r="BC945" s="60">
        <v>14363.65</v>
      </c>
      <c r="BD945" s="60">
        <v>2801.29</v>
      </c>
      <c r="BE945" s="60">
        <v>15018.59</v>
      </c>
      <c r="BF945" s="60">
        <v>0</v>
      </c>
      <c r="BG945" s="60">
        <v>0</v>
      </c>
      <c r="BH945" s="60">
        <v>0</v>
      </c>
      <c r="BI945" s="60">
        <v>261214</v>
      </c>
      <c r="BJ945" s="61">
        <v>499</v>
      </c>
      <c r="BK945" s="2" t="s">
        <v>1023</v>
      </c>
    </row>
    <row r="946" spans="1:63" s="1" customFormat="1" ht="15" x14ac:dyDescent="0.25">
      <c r="A946" s="56" t="s">
        <v>127</v>
      </c>
      <c r="B946" s="56" t="s">
        <v>104</v>
      </c>
      <c r="C946" s="56" t="s">
        <v>128</v>
      </c>
      <c r="D946"/>
      <c r="E946"/>
      <c r="F946"/>
      <c r="G946" s="56" t="s">
        <v>129</v>
      </c>
      <c r="H946" s="56" t="s">
        <v>130</v>
      </c>
      <c r="I946" s="56" t="s">
        <v>1015</v>
      </c>
      <c r="J946"/>
      <c r="K946" s="56" t="s">
        <v>70</v>
      </c>
      <c r="L946" s="56" t="s">
        <v>131</v>
      </c>
      <c r="M946"/>
      <c r="N946"/>
      <c r="O946" s="56" t="s">
        <v>1016</v>
      </c>
      <c r="P946"/>
      <c r="Q946" s="56" t="s">
        <v>1018</v>
      </c>
      <c r="R946"/>
      <c r="S946"/>
      <c r="T946" s="56" t="s">
        <v>4004</v>
      </c>
      <c r="U946" s="56" t="s">
        <v>3995</v>
      </c>
      <c r="V946" s="56" t="s">
        <v>766</v>
      </c>
      <c r="W946" s="58">
        <v>42071</v>
      </c>
      <c r="X946" s="59" t="s">
        <v>4005</v>
      </c>
      <c r="Y946" s="56" t="s">
        <v>767</v>
      </c>
      <c r="Z946" s="56" t="s">
        <v>768</v>
      </c>
      <c r="AA946" s="56" t="s">
        <v>769</v>
      </c>
      <c r="AB946" s="56" t="s">
        <v>770</v>
      </c>
      <c r="AC946" s="56" t="s">
        <v>138</v>
      </c>
      <c r="AD946"/>
      <c r="AE946" s="56" t="s">
        <v>771</v>
      </c>
      <c r="AF946" s="56" t="s">
        <v>114</v>
      </c>
      <c r="AG946" s="56" t="s">
        <v>115</v>
      </c>
      <c r="AH946" s="56" t="s">
        <v>772</v>
      </c>
      <c r="AI946" s="56" t="s">
        <v>74</v>
      </c>
      <c r="AJ946" s="56" t="s">
        <v>79</v>
      </c>
      <c r="AK946" s="56" t="s">
        <v>109</v>
      </c>
      <c r="AL946" s="56" t="s">
        <v>110</v>
      </c>
      <c r="AM946"/>
      <c r="AN946" s="56" t="s">
        <v>75</v>
      </c>
      <c r="AO946" s="56" t="s">
        <v>3</v>
      </c>
      <c r="AP946" s="60">
        <v>898.69</v>
      </c>
      <c r="AQ946" s="60">
        <v>0</v>
      </c>
      <c r="AR946" s="58">
        <v>1</v>
      </c>
      <c r="AS946" s="58">
        <v>0</v>
      </c>
      <c r="AT946" s="60">
        <v>17164.939999999999</v>
      </c>
      <c r="AU946" s="60">
        <v>15018.59</v>
      </c>
      <c r="AV946" s="60">
        <v>898.69</v>
      </c>
      <c r="AW946" s="60">
        <v>17922.060000000001</v>
      </c>
      <c r="AX946" s="60">
        <v>7882.55</v>
      </c>
      <c r="AY946" s="60">
        <v>25587.95</v>
      </c>
      <c r="AZ946" s="60">
        <v>75015.69</v>
      </c>
      <c r="BA946" s="60">
        <v>86434.07</v>
      </c>
      <c r="BB946" s="60">
        <v>16188.15</v>
      </c>
      <c r="BC946" s="60">
        <v>14363.65</v>
      </c>
      <c r="BD946" s="60">
        <v>2801.29</v>
      </c>
      <c r="BE946" s="60">
        <v>15018.59</v>
      </c>
      <c r="BF946" s="60">
        <v>0</v>
      </c>
      <c r="BG946" s="60">
        <v>0</v>
      </c>
      <c r="BH946" s="60">
        <v>0</v>
      </c>
      <c r="BI946" s="60">
        <v>261214</v>
      </c>
      <c r="BJ946" s="61">
        <v>499</v>
      </c>
      <c r="BK946" s="2" t="s">
        <v>1023</v>
      </c>
    </row>
    <row r="947" spans="1:63" s="1" customFormat="1" ht="15" x14ac:dyDescent="0.25">
      <c r="A947" s="56" t="s">
        <v>127</v>
      </c>
      <c r="B947" s="56" t="s">
        <v>104</v>
      </c>
      <c r="C947" s="56" t="s">
        <v>128</v>
      </c>
      <c r="D947"/>
      <c r="E947"/>
      <c r="F947"/>
      <c r="G947" s="56" t="s">
        <v>129</v>
      </c>
      <c r="H947" s="56" t="s">
        <v>130</v>
      </c>
      <c r="I947" s="56" t="s">
        <v>1015</v>
      </c>
      <c r="J947"/>
      <c r="K947" s="56" t="s">
        <v>70</v>
      </c>
      <c r="L947" s="56" t="s">
        <v>131</v>
      </c>
      <c r="M947"/>
      <c r="N947"/>
      <c r="O947" s="56" t="s">
        <v>1016</v>
      </c>
      <c r="P947"/>
      <c r="Q947" s="56" t="s">
        <v>1018</v>
      </c>
      <c r="R947"/>
      <c r="S947"/>
      <c r="T947" s="56" t="s">
        <v>4006</v>
      </c>
      <c r="U947" s="56" t="s">
        <v>4004</v>
      </c>
      <c r="V947" s="56" t="s">
        <v>162</v>
      </c>
      <c r="W947" s="58">
        <v>32637</v>
      </c>
      <c r="X947" s="59" t="s">
        <v>4007</v>
      </c>
      <c r="Y947" s="56" t="s">
        <v>163</v>
      </c>
      <c r="Z947" s="56" t="s">
        <v>164</v>
      </c>
      <c r="AA947" s="56" t="s">
        <v>119</v>
      </c>
      <c r="AB947" s="56" t="s">
        <v>165</v>
      </c>
      <c r="AC947" s="56" t="s">
        <v>166</v>
      </c>
      <c r="AD947"/>
      <c r="AE947" s="56" t="s">
        <v>167</v>
      </c>
      <c r="AF947" s="56" t="s">
        <v>114</v>
      </c>
      <c r="AG947" s="56" t="s">
        <v>115</v>
      </c>
      <c r="AH947" s="56" t="s">
        <v>168</v>
      </c>
      <c r="AI947" s="56" t="s">
        <v>74</v>
      </c>
      <c r="AJ947" s="56" t="s">
        <v>79</v>
      </c>
      <c r="AK947" s="56" t="s">
        <v>169</v>
      </c>
      <c r="AL947" s="56" t="s">
        <v>169</v>
      </c>
      <c r="AM947"/>
      <c r="AN947" s="56" t="s">
        <v>75</v>
      </c>
      <c r="AO947" s="56" t="s">
        <v>3</v>
      </c>
      <c r="AP947" s="60">
        <v>24.02</v>
      </c>
      <c r="AQ947" s="60">
        <v>0</v>
      </c>
      <c r="AR947" s="58">
        <v>1</v>
      </c>
      <c r="AS947" s="58">
        <v>0</v>
      </c>
      <c r="AT947" s="60">
        <v>17164.939999999999</v>
      </c>
      <c r="AU947" s="60">
        <v>15018.59</v>
      </c>
      <c r="AV947" s="60">
        <v>24.02</v>
      </c>
      <c r="AW947" s="60">
        <v>17922.060000000001</v>
      </c>
      <c r="AX947" s="60">
        <v>7882.55</v>
      </c>
      <c r="AY947" s="60">
        <v>25587.95</v>
      </c>
      <c r="AZ947" s="60">
        <v>75015.69</v>
      </c>
      <c r="BA947" s="60">
        <v>86434.07</v>
      </c>
      <c r="BB947" s="60">
        <v>16188.15</v>
      </c>
      <c r="BC947" s="60">
        <v>14363.65</v>
      </c>
      <c r="BD947" s="60">
        <v>2801.29</v>
      </c>
      <c r="BE947" s="60">
        <v>15018.59</v>
      </c>
      <c r="BF947" s="60">
        <v>0</v>
      </c>
      <c r="BG947" s="60">
        <v>0</v>
      </c>
      <c r="BH947" s="60">
        <v>0</v>
      </c>
      <c r="BI947" s="60">
        <v>261214</v>
      </c>
      <c r="BJ947" s="61">
        <v>499</v>
      </c>
      <c r="BK947" s="2" t="s">
        <v>1023</v>
      </c>
    </row>
    <row r="948" spans="1:63" s="1" customFormat="1" ht="23.25" x14ac:dyDescent="0.25">
      <c r="A948" s="56" t="s">
        <v>127</v>
      </c>
      <c r="B948" s="56" t="s">
        <v>104</v>
      </c>
      <c r="C948" s="56" t="s">
        <v>128</v>
      </c>
      <c r="D948"/>
      <c r="E948"/>
      <c r="F948"/>
      <c r="G948" s="56" t="s">
        <v>129</v>
      </c>
      <c r="H948" s="56" t="s">
        <v>130</v>
      </c>
      <c r="I948" s="56" t="s">
        <v>1015</v>
      </c>
      <c r="J948"/>
      <c r="K948" s="56" t="s">
        <v>70</v>
      </c>
      <c r="L948" s="56" t="s">
        <v>131</v>
      </c>
      <c r="M948"/>
      <c r="N948"/>
      <c r="O948" s="56" t="s">
        <v>1016</v>
      </c>
      <c r="P948"/>
      <c r="Q948" s="56" t="s">
        <v>1018</v>
      </c>
      <c r="R948"/>
      <c r="S948"/>
      <c r="T948" s="56" t="s">
        <v>4006</v>
      </c>
      <c r="U948" s="56" t="s">
        <v>4004</v>
      </c>
      <c r="V948" s="56" t="s">
        <v>3967</v>
      </c>
      <c r="W948" s="58">
        <v>31471</v>
      </c>
      <c r="X948" s="59" t="s">
        <v>4008</v>
      </c>
      <c r="Y948" s="56" t="s">
        <v>4009</v>
      </c>
      <c r="Z948" s="56" t="s">
        <v>4010</v>
      </c>
      <c r="AA948" s="56" t="s">
        <v>782</v>
      </c>
      <c r="AB948" s="56" t="s">
        <v>4011</v>
      </c>
      <c r="AC948" s="56" t="s">
        <v>4012</v>
      </c>
      <c r="AD948"/>
      <c r="AE948" s="56" t="s">
        <v>4013</v>
      </c>
      <c r="AF948" s="56" t="s">
        <v>114</v>
      </c>
      <c r="AG948" s="56" t="s">
        <v>115</v>
      </c>
      <c r="AH948" s="56" t="s">
        <v>4014</v>
      </c>
      <c r="AI948" s="56" t="s">
        <v>74</v>
      </c>
      <c r="AJ948" s="56" t="s">
        <v>836</v>
      </c>
      <c r="AK948" s="56" t="s">
        <v>109</v>
      </c>
      <c r="AL948" s="56" t="s">
        <v>110</v>
      </c>
      <c r="AM948"/>
      <c r="AN948" s="56" t="s">
        <v>75</v>
      </c>
      <c r="AO948" s="56" t="s">
        <v>3</v>
      </c>
      <c r="AP948" s="60">
        <v>358</v>
      </c>
      <c r="AQ948" s="60">
        <v>0</v>
      </c>
      <c r="AR948" s="58">
        <v>1</v>
      </c>
      <c r="AS948" s="58">
        <v>0</v>
      </c>
      <c r="AT948" s="60">
        <v>17164.939999999999</v>
      </c>
      <c r="AU948" s="60">
        <v>15018.59</v>
      </c>
      <c r="AV948" s="60">
        <v>358</v>
      </c>
      <c r="AW948" s="60">
        <v>17922.060000000001</v>
      </c>
      <c r="AX948" s="60">
        <v>7882.55</v>
      </c>
      <c r="AY948" s="60">
        <v>25587.95</v>
      </c>
      <c r="AZ948" s="60">
        <v>75015.69</v>
      </c>
      <c r="BA948" s="60">
        <v>86434.07</v>
      </c>
      <c r="BB948" s="60">
        <v>16188.15</v>
      </c>
      <c r="BC948" s="60">
        <v>14363.65</v>
      </c>
      <c r="BD948" s="60">
        <v>2801.29</v>
      </c>
      <c r="BE948" s="60">
        <v>15018.59</v>
      </c>
      <c r="BF948" s="60">
        <v>0</v>
      </c>
      <c r="BG948" s="60">
        <v>0</v>
      </c>
      <c r="BH948" s="60">
        <v>0</v>
      </c>
      <c r="BI948" s="60">
        <v>261214</v>
      </c>
      <c r="BJ948" s="61">
        <v>499</v>
      </c>
      <c r="BK948" s="2" t="s">
        <v>1023</v>
      </c>
    </row>
    <row r="949" spans="1:63" s="1" customFormat="1" ht="15" x14ac:dyDescent="0.25">
      <c r="A949" s="56" t="s">
        <v>127</v>
      </c>
      <c r="B949" s="56" t="s">
        <v>104</v>
      </c>
      <c r="C949" s="56" t="s">
        <v>128</v>
      </c>
      <c r="D949"/>
      <c r="E949"/>
      <c r="F949"/>
      <c r="G949" s="56" t="s">
        <v>129</v>
      </c>
      <c r="H949" s="56" t="s">
        <v>130</v>
      </c>
      <c r="I949" s="56" t="s">
        <v>1015</v>
      </c>
      <c r="J949"/>
      <c r="K949" s="56" t="s">
        <v>70</v>
      </c>
      <c r="L949" s="56" t="s">
        <v>131</v>
      </c>
      <c r="M949"/>
      <c r="N949"/>
      <c r="O949" s="56" t="s">
        <v>1016</v>
      </c>
      <c r="P949"/>
      <c r="Q949" s="56" t="s">
        <v>1018</v>
      </c>
      <c r="R949"/>
      <c r="S949"/>
      <c r="T949" s="56" t="s">
        <v>4015</v>
      </c>
      <c r="U949" s="56" t="s">
        <v>4015</v>
      </c>
      <c r="V949" s="56" t="s">
        <v>801</v>
      </c>
      <c r="W949" s="58">
        <v>23347</v>
      </c>
      <c r="X949" s="59" t="s">
        <v>4016</v>
      </c>
      <c r="Y949" s="56" t="s">
        <v>855</v>
      </c>
      <c r="Z949" s="56" t="s">
        <v>856</v>
      </c>
      <c r="AA949" s="56" t="s">
        <v>839</v>
      </c>
      <c r="AB949" s="56" t="s">
        <v>840</v>
      </c>
      <c r="AC949" s="56" t="s">
        <v>71</v>
      </c>
      <c r="AD949"/>
      <c r="AE949" s="56" t="s">
        <v>805</v>
      </c>
      <c r="AF949" s="56" t="s">
        <v>72</v>
      </c>
      <c r="AG949" s="56" t="s">
        <v>73</v>
      </c>
      <c r="AH949" s="56" t="s">
        <v>806</v>
      </c>
      <c r="AI949" s="56" t="s">
        <v>74</v>
      </c>
      <c r="AJ949" s="56" t="s">
        <v>857</v>
      </c>
      <c r="AK949" s="56" t="s">
        <v>858</v>
      </c>
      <c r="AL949" s="56" t="s">
        <v>858</v>
      </c>
      <c r="AM949"/>
      <c r="AN949" s="56" t="s">
        <v>75</v>
      </c>
      <c r="AO949" s="56" t="s">
        <v>3</v>
      </c>
      <c r="AP949" s="60">
        <v>0</v>
      </c>
      <c r="AQ949" s="60">
        <v>-1191.1600000000001</v>
      </c>
      <c r="AR949" s="58">
        <v>0</v>
      </c>
      <c r="AS949" s="58">
        <v>1</v>
      </c>
      <c r="AT949" s="60">
        <v>17164.939999999999</v>
      </c>
      <c r="AU949" s="60">
        <v>15018.59</v>
      </c>
      <c r="AV949" s="60">
        <v>-1191.1600000000001</v>
      </c>
      <c r="AW949" s="60">
        <v>17922.060000000001</v>
      </c>
      <c r="AX949" s="60">
        <v>7882.55</v>
      </c>
      <c r="AY949" s="60">
        <v>25587.95</v>
      </c>
      <c r="AZ949" s="60">
        <v>75015.69</v>
      </c>
      <c r="BA949" s="60">
        <v>86434.07</v>
      </c>
      <c r="BB949" s="60">
        <v>16188.15</v>
      </c>
      <c r="BC949" s="60">
        <v>14363.65</v>
      </c>
      <c r="BD949" s="60">
        <v>2801.29</v>
      </c>
      <c r="BE949" s="60">
        <v>15018.59</v>
      </c>
      <c r="BF949" s="60">
        <v>0</v>
      </c>
      <c r="BG949" s="60">
        <v>0</v>
      </c>
      <c r="BH949" s="60">
        <v>0</v>
      </c>
      <c r="BI949" s="60">
        <v>261214</v>
      </c>
      <c r="BJ949" s="61">
        <v>499</v>
      </c>
      <c r="BK949" s="2" t="s">
        <v>1023</v>
      </c>
    </row>
    <row r="950" spans="1:63" s="1" customFormat="1" ht="15" x14ac:dyDescent="0.25">
      <c r="A950" s="56" t="s">
        <v>127</v>
      </c>
      <c r="B950" s="56" t="s">
        <v>104</v>
      </c>
      <c r="C950" s="56" t="s">
        <v>128</v>
      </c>
      <c r="D950"/>
      <c r="E950"/>
      <c r="F950"/>
      <c r="G950" s="56" t="s">
        <v>129</v>
      </c>
      <c r="H950" s="56" t="s">
        <v>130</v>
      </c>
      <c r="I950" s="56" t="s">
        <v>1015</v>
      </c>
      <c r="J950"/>
      <c r="K950" s="56" t="s">
        <v>70</v>
      </c>
      <c r="L950" s="56" t="s">
        <v>131</v>
      </c>
      <c r="M950"/>
      <c r="N950"/>
      <c r="O950" s="56" t="s">
        <v>1016</v>
      </c>
      <c r="P950"/>
      <c r="Q950" s="56" t="s">
        <v>1018</v>
      </c>
      <c r="R950"/>
      <c r="S950"/>
      <c r="T950" s="56" t="s">
        <v>4015</v>
      </c>
      <c r="U950" s="56" t="s">
        <v>4015</v>
      </c>
      <c r="V950" s="56" t="s">
        <v>801</v>
      </c>
      <c r="W950" s="58">
        <v>23348</v>
      </c>
      <c r="X950" s="59" t="s">
        <v>4016</v>
      </c>
      <c r="Y950" s="56" t="s">
        <v>855</v>
      </c>
      <c r="Z950" s="56" t="s">
        <v>856</v>
      </c>
      <c r="AA950" s="56" t="s">
        <v>839</v>
      </c>
      <c r="AB950" s="56" t="s">
        <v>840</v>
      </c>
      <c r="AC950" s="56" t="s">
        <v>71</v>
      </c>
      <c r="AD950"/>
      <c r="AE950" s="56" t="s">
        <v>805</v>
      </c>
      <c r="AF950" s="56" t="s">
        <v>72</v>
      </c>
      <c r="AG950" s="56" t="s">
        <v>73</v>
      </c>
      <c r="AH950" s="56" t="s">
        <v>806</v>
      </c>
      <c r="AI950" s="56" t="s">
        <v>74</v>
      </c>
      <c r="AJ950" s="56" t="s">
        <v>857</v>
      </c>
      <c r="AK950" s="56" t="s">
        <v>858</v>
      </c>
      <c r="AL950" s="56" t="s">
        <v>858</v>
      </c>
      <c r="AM950"/>
      <c r="AN950" s="56" t="s">
        <v>75</v>
      </c>
      <c r="AO950" s="56" t="s">
        <v>3</v>
      </c>
      <c r="AP950" s="60">
        <v>0</v>
      </c>
      <c r="AQ950" s="60">
        <v>-1208.8399999999999</v>
      </c>
      <c r="AR950" s="58">
        <v>0</v>
      </c>
      <c r="AS950" s="58">
        <v>1</v>
      </c>
      <c r="AT950" s="60">
        <v>17164.939999999999</v>
      </c>
      <c r="AU950" s="60">
        <v>15018.59</v>
      </c>
      <c r="AV950" s="60">
        <v>-1208.8399999999999</v>
      </c>
      <c r="AW950" s="60">
        <v>17922.060000000001</v>
      </c>
      <c r="AX950" s="60">
        <v>7882.55</v>
      </c>
      <c r="AY950" s="60">
        <v>25587.95</v>
      </c>
      <c r="AZ950" s="60">
        <v>75015.69</v>
      </c>
      <c r="BA950" s="60">
        <v>86434.07</v>
      </c>
      <c r="BB950" s="60">
        <v>16188.15</v>
      </c>
      <c r="BC950" s="60">
        <v>14363.65</v>
      </c>
      <c r="BD950" s="60">
        <v>2801.29</v>
      </c>
      <c r="BE950" s="60">
        <v>15018.59</v>
      </c>
      <c r="BF950" s="60">
        <v>0</v>
      </c>
      <c r="BG950" s="60">
        <v>0</v>
      </c>
      <c r="BH950" s="60">
        <v>0</v>
      </c>
      <c r="BI950" s="60">
        <v>261214</v>
      </c>
      <c r="BJ950" s="61">
        <v>499</v>
      </c>
      <c r="BK950" s="2" t="s">
        <v>1023</v>
      </c>
    </row>
    <row r="951" spans="1:63" s="1" customFormat="1" ht="15" x14ac:dyDescent="0.25">
      <c r="A951" s="56" t="s">
        <v>127</v>
      </c>
      <c r="B951" s="56" t="s">
        <v>104</v>
      </c>
      <c r="C951" s="56" t="s">
        <v>128</v>
      </c>
      <c r="D951"/>
      <c r="E951"/>
      <c r="F951"/>
      <c r="G951" s="56" t="s">
        <v>129</v>
      </c>
      <c r="H951" s="56" t="s">
        <v>130</v>
      </c>
      <c r="I951" s="56" t="s">
        <v>1015</v>
      </c>
      <c r="J951"/>
      <c r="K951" s="56" t="s">
        <v>70</v>
      </c>
      <c r="L951" s="56" t="s">
        <v>131</v>
      </c>
      <c r="M951"/>
      <c r="N951"/>
      <c r="O951" s="56" t="s">
        <v>1016</v>
      </c>
      <c r="P951"/>
      <c r="Q951" s="56" t="s">
        <v>1018</v>
      </c>
      <c r="R951"/>
      <c r="S951"/>
      <c r="T951" s="56" t="s">
        <v>4017</v>
      </c>
      <c r="U951" s="56" t="s">
        <v>4006</v>
      </c>
      <c r="V951" s="56" t="s">
        <v>1034</v>
      </c>
      <c r="W951" s="58">
        <v>23630</v>
      </c>
      <c r="X951" s="59" t="s">
        <v>4018</v>
      </c>
      <c r="Y951" s="56" t="s">
        <v>1025</v>
      </c>
      <c r="Z951" s="56" t="s">
        <v>1026</v>
      </c>
      <c r="AA951" s="56" t="s">
        <v>98</v>
      </c>
      <c r="AB951" s="56" t="s">
        <v>99</v>
      </c>
      <c r="AC951" s="56" t="s">
        <v>100</v>
      </c>
      <c r="AD951"/>
      <c r="AE951" s="56" t="s">
        <v>1027</v>
      </c>
      <c r="AF951" s="56" t="s">
        <v>762</v>
      </c>
      <c r="AG951" s="56" t="s">
        <v>763</v>
      </c>
      <c r="AH951" s="56" t="s">
        <v>764</v>
      </c>
      <c r="AI951" s="56" t="s">
        <v>74</v>
      </c>
      <c r="AJ951" s="56" t="s">
        <v>98</v>
      </c>
      <c r="AK951" s="56" t="s">
        <v>765</v>
      </c>
      <c r="AL951" s="56" t="s">
        <v>765</v>
      </c>
      <c r="AM951"/>
      <c r="AN951" s="56" t="s">
        <v>75</v>
      </c>
      <c r="AO951" s="56" t="s">
        <v>3</v>
      </c>
      <c r="AP951" s="60">
        <v>1191.6099999999999</v>
      </c>
      <c r="AQ951" s="60">
        <v>0</v>
      </c>
      <c r="AR951" s="58">
        <v>1</v>
      </c>
      <c r="AS951" s="58">
        <v>0</v>
      </c>
      <c r="AT951" s="60">
        <v>17164.939999999999</v>
      </c>
      <c r="AU951" s="60">
        <v>15018.59</v>
      </c>
      <c r="AV951" s="60">
        <v>1191.6099999999999</v>
      </c>
      <c r="AW951" s="60">
        <v>17922.060000000001</v>
      </c>
      <c r="AX951" s="60">
        <v>7882.55</v>
      </c>
      <c r="AY951" s="60">
        <v>25587.95</v>
      </c>
      <c r="AZ951" s="60">
        <v>75015.69</v>
      </c>
      <c r="BA951" s="60">
        <v>86434.07</v>
      </c>
      <c r="BB951" s="60">
        <v>16188.15</v>
      </c>
      <c r="BC951" s="60">
        <v>14363.65</v>
      </c>
      <c r="BD951" s="60">
        <v>2801.29</v>
      </c>
      <c r="BE951" s="60">
        <v>15018.59</v>
      </c>
      <c r="BF951" s="60">
        <v>0</v>
      </c>
      <c r="BG951" s="60">
        <v>0</v>
      </c>
      <c r="BH951" s="60">
        <v>0</v>
      </c>
      <c r="BI951" s="60">
        <v>261214</v>
      </c>
      <c r="BJ951" s="61">
        <v>499</v>
      </c>
      <c r="BK951" s="2" t="s">
        <v>1023</v>
      </c>
    </row>
    <row r="952" spans="1:63" s="1" customFormat="1" ht="15" x14ac:dyDescent="0.25">
      <c r="A952" s="56" t="s">
        <v>127</v>
      </c>
      <c r="B952" s="56" t="s">
        <v>104</v>
      </c>
      <c r="C952" s="56" t="s">
        <v>128</v>
      </c>
      <c r="D952"/>
      <c r="E952"/>
      <c r="F952"/>
      <c r="G952" s="56" t="s">
        <v>129</v>
      </c>
      <c r="H952" s="56" t="s">
        <v>130</v>
      </c>
      <c r="I952" s="56" t="s">
        <v>1015</v>
      </c>
      <c r="J952"/>
      <c r="K952" s="56" t="s">
        <v>70</v>
      </c>
      <c r="L952" s="56" t="s">
        <v>131</v>
      </c>
      <c r="M952"/>
      <c r="N952"/>
      <c r="O952" s="56" t="s">
        <v>1016</v>
      </c>
      <c r="P952"/>
      <c r="Q952" s="56" t="s">
        <v>1018</v>
      </c>
      <c r="R952"/>
      <c r="S952"/>
      <c r="T952" s="56" t="s">
        <v>4017</v>
      </c>
      <c r="U952" s="56" t="s">
        <v>4006</v>
      </c>
      <c r="V952" s="56" t="s">
        <v>4019</v>
      </c>
      <c r="W952" s="58">
        <v>23631</v>
      </c>
      <c r="X952" s="59" t="s">
        <v>4020</v>
      </c>
      <c r="Y952" s="56" t="s">
        <v>1025</v>
      </c>
      <c r="Z952" s="56" t="s">
        <v>1026</v>
      </c>
      <c r="AA952" s="56" t="s">
        <v>98</v>
      </c>
      <c r="AB952" s="56" t="s">
        <v>99</v>
      </c>
      <c r="AC952" s="56" t="s">
        <v>100</v>
      </c>
      <c r="AD952"/>
      <c r="AE952" s="56" t="s">
        <v>1027</v>
      </c>
      <c r="AF952" s="56" t="s">
        <v>762</v>
      </c>
      <c r="AG952" s="56" t="s">
        <v>763</v>
      </c>
      <c r="AH952" s="56" t="s">
        <v>764</v>
      </c>
      <c r="AI952" s="56" t="s">
        <v>74</v>
      </c>
      <c r="AJ952" s="56" t="s">
        <v>98</v>
      </c>
      <c r="AK952" s="56" t="s">
        <v>765</v>
      </c>
      <c r="AL952" s="56" t="s">
        <v>765</v>
      </c>
      <c r="AM952"/>
      <c r="AN952" s="56" t="s">
        <v>75</v>
      </c>
      <c r="AO952" s="56" t="s">
        <v>3</v>
      </c>
      <c r="AP952" s="60">
        <v>1208.8399999999999</v>
      </c>
      <c r="AQ952" s="60">
        <v>0</v>
      </c>
      <c r="AR952" s="58">
        <v>1</v>
      </c>
      <c r="AS952" s="58">
        <v>0</v>
      </c>
      <c r="AT952" s="60">
        <v>17164.939999999999</v>
      </c>
      <c r="AU952" s="60">
        <v>15018.59</v>
      </c>
      <c r="AV952" s="60">
        <v>1208.8399999999999</v>
      </c>
      <c r="AW952" s="60">
        <v>17922.060000000001</v>
      </c>
      <c r="AX952" s="60">
        <v>7882.55</v>
      </c>
      <c r="AY952" s="60">
        <v>25587.95</v>
      </c>
      <c r="AZ952" s="60">
        <v>75015.69</v>
      </c>
      <c r="BA952" s="60">
        <v>86434.07</v>
      </c>
      <c r="BB952" s="60">
        <v>16188.15</v>
      </c>
      <c r="BC952" s="60">
        <v>14363.65</v>
      </c>
      <c r="BD952" s="60">
        <v>2801.29</v>
      </c>
      <c r="BE952" s="60">
        <v>15018.59</v>
      </c>
      <c r="BF952" s="60">
        <v>0</v>
      </c>
      <c r="BG952" s="60">
        <v>0</v>
      </c>
      <c r="BH952" s="60">
        <v>0</v>
      </c>
      <c r="BI952" s="60">
        <v>261214</v>
      </c>
      <c r="BJ952" s="61">
        <v>499</v>
      </c>
      <c r="BK952" s="2" t="s">
        <v>1023</v>
      </c>
    </row>
    <row r="953" spans="1:63" s="1" customFormat="1" ht="23.25" x14ac:dyDescent="0.25">
      <c r="A953" s="56" t="s">
        <v>127</v>
      </c>
      <c r="B953" s="56" t="s">
        <v>104</v>
      </c>
      <c r="C953" s="56" t="s">
        <v>128</v>
      </c>
      <c r="D953"/>
      <c r="E953"/>
      <c r="F953"/>
      <c r="G953" s="56" t="s">
        <v>129</v>
      </c>
      <c r="H953" s="56" t="s">
        <v>130</v>
      </c>
      <c r="I953" s="56" t="s">
        <v>1015</v>
      </c>
      <c r="J953"/>
      <c r="K953" s="56" t="s">
        <v>70</v>
      </c>
      <c r="L953" s="56" t="s">
        <v>131</v>
      </c>
      <c r="M953"/>
      <c r="N953"/>
      <c r="O953" s="56" t="s">
        <v>1016</v>
      </c>
      <c r="P953"/>
      <c r="Q953" s="56" t="s">
        <v>1018</v>
      </c>
      <c r="R953"/>
      <c r="S953"/>
      <c r="T953" s="56" t="s">
        <v>4017</v>
      </c>
      <c r="U953" s="56" t="s">
        <v>4006</v>
      </c>
      <c r="V953" s="56" t="s">
        <v>112</v>
      </c>
      <c r="W953" s="58">
        <v>21170</v>
      </c>
      <c r="X953" s="59" t="s">
        <v>4021</v>
      </c>
      <c r="Y953" s="56" t="s">
        <v>140</v>
      </c>
      <c r="Z953" s="56" t="s">
        <v>141</v>
      </c>
      <c r="AA953" s="56" t="s">
        <v>142</v>
      </c>
      <c r="AB953" s="56" t="s">
        <v>143</v>
      </c>
      <c r="AC953" s="56" t="s">
        <v>144</v>
      </c>
      <c r="AD953"/>
      <c r="AE953" s="56" t="s">
        <v>1022</v>
      </c>
      <c r="AF953" s="56" t="s">
        <v>114</v>
      </c>
      <c r="AG953" s="56" t="s">
        <v>115</v>
      </c>
      <c r="AH953" s="56" t="s">
        <v>146</v>
      </c>
      <c r="AI953" s="56" t="s">
        <v>74</v>
      </c>
      <c r="AJ953" s="56" t="s">
        <v>147</v>
      </c>
      <c r="AK953" s="56" t="s">
        <v>148</v>
      </c>
      <c r="AL953" s="56" t="s">
        <v>148</v>
      </c>
      <c r="AM953"/>
      <c r="AN953" s="56" t="s">
        <v>75</v>
      </c>
      <c r="AO953" s="56" t="s">
        <v>3</v>
      </c>
      <c r="AP953" s="60">
        <v>3.15</v>
      </c>
      <c r="AQ953" s="60">
        <v>0</v>
      </c>
      <c r="AR953" s="58">
        <v>1</v>
      </c>
      <c r="AS953" s="58">
        <v>0</v>
      </c>
      <c r="AT953" s="60">
        <v>17164.939999999999</v>
      </c>
      <c r="AU953" s="60">
        <v>15018.59</v>
      </c>
      <c r="AV953" s="60">
        <v>3.15</v>
      </c>
      <c r="AW953" s="60">
        <v>17922.060000000001</v>
      </c>
      <c r="AX953" s="60">
        <v>7882.55</v>
      </c>
      <c r="AY953" s="60">
        <v>25587.95</v>
      </c>
      <c r="AZ953" s="60">
        <v>75015.69</v>
      </c>
      <c r="BA953" s="60">
        <v>86434.07</v>
      </c>
      <c r="BB953" s="60">
        <v>16188.15</v>
      </c>
      <c r="BC953" s="60">
        <v>14363.65</v>
      </c>
      <c r="BD953" s="60">
        <v>2801.29</v>
      </c>
      <c r="BE953" s="60">
        <v>15018.59</v>
      </c>
      <c r="BF953" s="60">
        <v>0</v>
      </c>
      <c r="BG953" s="60">
        <v>0</v>
      </c>
      <c r="BH953" s="60">
        <v>0</v>
      </c>
      <c r="BI953" s="60">
        <v>261214</v>
      </c>
      <c r="BJ953" s="61">
        <v>499</v>
      </c>
      <c r="BK953" s="2" t="s">
        <v>1023</v>
      </c>
    </row>
    <row r="954" spans="1:63" s="1" customFormat="1" ht="23.25" x14ac:dyDescent="0.25">
      <c r="A954" s="56" t="s">
        <v>127</v>
      </c>
      <c r="B954" s="56" t="s">
        <v>104</v>
      </c>
      <c r="C954" s="56" t="s">
        <v>128</v>
      </c>
      <c r="D954"/>
      <c r="E954"/>
      <c r="F954"/>
      <c r="G954" s="56" t="s">
        <v>129</v>
      </c>
      <c r="H954" s="56" t="s">
        <v>130</v>
      </c>
      <c r="I954" s="56" t="s">
        <v>1015</v>
      </c>
      <c r="J954"/>
      <c r="K954" s="56" t="s">
        <v>70</v>
      </c>
      <c r="L954" s="56" t="s">
        <v>131</v>
      </c>
      <c r="M954"/>
      <c r="N954"/>
      <c r="O954" s="56" t="s">
        <v>1016</v>
      </c>
      <c r="P954"/>
      <c r="Q954" s="56" t="s">
        <v>1018</v>
      </c>
      <c r="R954"/>
      <c r="S954"/>
      <c r="T954" s="56" t="s">
        <v>4017</v>
      </c>
      <c r="U954" s="56" t="s">
        <v>4015</v>
      </c>
      <c r="V954" s="56" t="s">
        <v>112</v>
      </c>
      <c r="W954" s="58">
        <v>21161</v>
      </c>
      <c r="X954" s="59" t="s">
        <v>4022</v>
      </c>
      <c r="Y954" s="56" t="s">
        <v>140</v>
      </c>
      <c r="Z954" s="56" t="s">
        <v>141</v>
      </c>
      <c r="AA954" s="56" t="s">
        <v>142</v>
      </c>
      <c r="AB954" s="56" t="s">
        <v>143</v>
      </c>
      <c r="AC954" s="56" t="s">
        <v>144</v>
      </c>
      <c r="AD954"/>
      <c r="AE954" s="56" t="s">
        <v>1022</v>
      </c>
      <c r="AF954" s="56" t="s">
        <v>114</v>
      </c>
      <c r="AG954" s="56" t="s">
        <v>115</v>
      </c>
      <c r="AH954" s="56" t="s">
        <v>146</v>
      </c>
      <c r="AI954" s="56" t="s">
        <v>74</v>
      </c>
      <c r="AJ954" s="56" t="s">
        <v>147</v>
      </c>
      <c r="AK954" s="56" t="s">
        <v>148</v>
      </c>
      <c r="AL954" s="56" t="s">
        <v>148</v>
      </c>
      <c r="AM954"/>
      <c r="AN954" s="56" t="s">
        <v>75</v>
      </c>
      <c r="AO954" s="56" t="s">
        <v>3</v>
      </c>
      <c r="AP954" s="60">
        <v>7.05</v>
      </c>
      <c r="AQ954" s="60">
        <v>0</v>
      </c>
      <c r="AR954" s="58">
        <v>1</v>
      </c>
      <c r="AS954" s="58">
        <v>0</v>
      </c>
      <c r="AT954" s="60">
        <v>17164.939999999999</v>
      </c>
      <c r="AU954" s="60">
        <v>15018.59</v>
      </c>
      <c r="AV954" s="60">
        <v>7.05</v>
      </c>
      <c r="AW954" s="60">
        <v>17922.060000000001</v>
      </c>
      <c r="AX954" s="60">
        <v>7882.55</v>
      </c>
      <c r="AY954" s="60">
        <v>25587.95</v>
      </c>
      <c r="AZ954" s="60">
        <v>75015.69</v>
      </c>
      <c r="BA954" s="60">
        <v>86434.07</v>
      </c>
      <c r="BB954" s="60">
        <v>16188.15</v>
      </c>
      <c r="BC954" s="60">
        <v>14363.65</v>
      </c>
      <c r="BD954" s="60">
        <v>2801.29</v>
      </c>
      <c r="BE954" s="60">
        <v>15018.59</v>
      </c>
      <c r="BF954" s="60">
        <v>0</v>
      </c>
      <c r="BG954" s="60">
        <v>0</v>
      </c>
      <c r="BH954" s="60">
        <v>0</v>
      </c>
      <c r="BI954" s="60">
        <v>261214</v>
      </c>
      <c r="BJ954" s="61">
        <v>499</v>
      </c>
      <c r="BK954" s="2" t="s">
        <v>1023</v>
      </c>
    </row>
    <row r="955" spans="1:63" s="1" customFormat="1" ht="23.25" x14ac:dyDescent="0.25">
      <c r="A955" s="56" t="s">
        <v>127</v>
      </c>
      <c r="B955" s="56" t="s">
        <v>104</v>
      </c>
      <c r="C955" s="56" t="s">
        <v>128</v>
      </c>
      <c r="D955"/>
      <c r="E955"/>
      <c r="F955"/>
      <c r="G955" s="56" t="s">
        <v>129</v>
      </c>
      <c r="H955" s="56" t="s">
        <v>130</v>
      </c>
      <c r="I955" s="56" t="s">
        <v>1015</v>
      </c>
      <c r="J955"/>
      <c r="K955" s="56" t="s">
        <v>70</v>
      </c>
      <c r="L955" s="56" t="s">
        <v>131</v>
      </c>
      <c r="M955"/>
      <c r="N955"/>
      <c r="O955" s="56" t="s">
        <v>1016</v>
      </c>
      <c r="P955"/>
      <c r="Q955" s="56" t="s">
        <v>1018</v>
      </c>
      <c r="R955"/>
      <c r="S955"/>
      <c r="T955" s="56" t="s">
        <v>4023</v>
      </c>
      <c r="U955" s="56" t="s">
        <v>4017</v>
      </c>
      <c r="V955" s="56" t="s">
        <v>112</v>
      </c>
      <c r="W955" s="58">
        <v>38004</v>
      </c>
      <c r="X955" s="59" t="s">
        <v>4024</v>
      </c>
      <c r="Y955" s="56" t="s">
        <v>140</v>
      </c>
      <c r="Z955" s="56" t="s">
        <v>141</v>
      </c>
      <c r="AA955" s="56" t="s">
        <v>142</v>
      </c>
      <c r="AB955" s="56" t="s">
        <v>143</v>
      </c>
      <c r="AC955" s="56" t="s">
        <v>144</v>
      </c>
      <c r="AD955"/>
      <c r="AE955" s="56" t="s">
        <v>1022</v>
      </c>
      <c r="AF955" s="56" t="s">
        <v>114</v>
      </c>
      <c r="AG955" s="56" t="s">
        <v>115</v>
      </c>
      <c r="AH955" s="56" t="s">
        <v>146</v>
      </c>
      <c r="AI955" s="56" t="s">
        <v>74</v>
      </c>
      <c r="AJ955" s="56" t="s">
        <v>147</v>
      </c>
      <c r="AK955" s="56" t="s">
        <v>148</v>
      </c>
      <c r="AL955" s="56" t="s">
        <v>148</v>
      </c>
      <c r="AM955"/>
      <c r="AN955" s="56" t="s">
        <v>75</v>
      </c>
      <c r="AO955" s="56" t="s">
        <v>3</v>
      </c>
      <c r="AP955" s="60">
        <v>6.57</v>
      </c>
      <c r="AQ955" s="60">
        <v>0</v>
      </c>
      <c r="AR955" s="58">
        <v>1</v>
      </c>
      <c r="AS955" s="58">
        <v>0</v>
      </c>
      <c r="AT955" s="60">
        <v>17164.939999999999</v>
      </c>
      <c r="AU955" s="60">
        <v>15018.59</v>
      </c>
      <c r="AV955" s="60">
        <v>6.57</v>
      </c>
      <c r="AW955" s="60">
        <v>17922.060000000001</v>
      </c>
      <c r="AX955" s="60">
        <v>7882.55</v>
      </c>
      <c r="AY955" s="60">
        <v>25587.95</v>
      </c>
      <c r="AZ955" s="60">
        <v>75015.69</v>
      </c>
      <c r="BA955" s="60">
        <v>86434.07</v>
      </c>
      <c r="BB955" s="60">
        <v>16188.15</v>
      </c>
      <c r="BC955" s="60">
        <v>14363.65</v>
      </c>
      <c r="BD955" s="60">
        <v>2801.29</v>
      </c>
      <c r="BE955" s="60">
        <v>15018.59</v>
      </c>
      <c r="BF955" s="60">
        <v>0</v>
      </c>
      <c r="BG955" s="60">
        <v>0</v>
      </c>
      <c r="BH955" s="60">
        <v>0</v>
      </c>
      <c r="BI955" s="60">
        <v>261214</v>
      </c>
      <c r="BJ955" s="61">
        <v>499</v>
      </c>
      <c r="BK955" s="2" t="s">
        <v>1023</v>
      </c>
    </row>
    <row r="956" spans="1:63" s="1" customFormat="1" ht="23.25" x14ac:dyDescent="0.25">
      <c r="A956" s="56" t="s">
        <v>127</v>
      </c>
      <c r="B956" s="56" t="s">
        <v>104</v>
      </c>
      <c r="C956" s="56" t="s">
        <v>128</v>
      </c>
      <c r="D956"/>
      <c r="E956"/>
      <c r="F956"/>
      <c r="G956" s="56" t="s">
        <v>129</v>
      </c>
      <c r="H956" s="56" t="s">
        <v>130</v>
      </c>
      <c r="I956" s="56" t="s">
        <v>1015</v>
      </c>
      <c r="J956"/>
      <c r="K956" s="56" t="s">
        <v>70</v>
      </c>
      <c r="L956" s="56" t="s">
        <v>131</v>
      </c>
      <c r="M956"/>
      <c r="N956"/>
      <c r="O956" s="56" t="s">
        <v>1016</v>
      </c>
      <c r="P956"/>
      <c r="Q956" s="56" t="s">
        <v>1018</v>
      </c>
      <c r="R956"/>
      <c r="S956"/>
      <c r="T956" s="56" t="s">
        <v>4023</v>
      </c>
      <c r="U956" s="56" t="s">
        <v>4017</v>
      </c>
      <c r="V956" s="56" t="s">
        <v>112</v>
      </c>
      <c r="W956" s="58">
        <v>38007</v>
      </c>
      <c r="X956" s="59" t="s">
        <v>4024</v>
      </c>
      <c r="Y956" s="56" t="s">
        <v>140</v>
      </c>
      <c r="Z956" s="56" t="s">
        <v>141</v>
      </c>
      <c r="AA956" s="56" t="s">
        <v>142</v>
      </c>
      <c r="AB956" s="56" t="s">
        <v>143</v>
      </c>
      <c r="AC956" s="56" t="s">
        <v>144</v>
      </c>
      <c r="AD956"/>
      <c r="AE956" s="56" t="s">
        <v>1022</v>
      </c>
      <c r="AF956" s="56" t="s">
        <v>114</v>
      </c>
      <c r="AG956" s="56" t="s">
        <v>115</v>
      </c>
      <c r="AH956" s="56" t="s">
        <v>146</v>
      </c>
      <c r="AI956" s="56" t="s">
        <v>74</v>
      </c>
      <c r="AJ956" s="56" t="s">
        <v>147</v>
      </c>
      <c r="AK956" s="56" t="s">
        <v>148</v>
      </c>
      <c r="AL956" s="56" t="s">
        <v>148</v>
      </c>
      <c r="AM956"/>
      <c r="AN956" s="56" t="s">
        <v>75</v>
      </c>
      <c r="AO956" s="56" t="s">
        <v>3</v>
      </c>
      <c r="AP956" s="60">
        <v>1.96</v>
      </c>
      <c r="AQ956" s="60">
        <v>0</v>
      </c>
      <c r="AR956" s="58">
        <v>1</v>
      </c>
      <c r="AS956" s="58">
        <v>0</v>
      </c>
      <c r="AT956" s="60">
        <v>17164.939999999999</v>
      </c>
      <c r="AU956" s="60">
        <v>15018.59</v>
      </c>
      <c r="AV956" s="60">
        <v>1.96</v>
      </c>
      <c r="AW956" s="60">
        <v>17922.060000000001</v>
      </c>
      <c r="AX956" s="60">
        <v>7882.55</v>
      </c>
      <c r="AY956" s="60">
        <v>25587.95</v>
      </c>
      <c r="AZ956" s="60">
        <v>75015.69</v>
      </c>
      <c r="BA956" s="60">
        <v>86434.07</v>
      </c>
      <c r="BB956" s="60">
        <v>16188.15</v>
      </c>
      <c r="BC956" s="60">
        <v>14363.65</v>
      </c>
      <c r="BD956" s="60">
        <v>2801.29</v>
      </c>
      <c r="BE956" s="60">
        <v>15018.59</v>
      </c>
      <c r="BF956" s="60">
        <v>0</v>
      </c>
      <c r="BG956" s="60">
        <v>0</v>
      </c>
      <c r="BH956" s="60">
        <v>0</v>
      </c>
      <c r="BI956" s="60">
        <v>261214</v>
      </c>
      <c r="BJ956" s="61">
        <v>499</v>
      </c>
      <c r="BK956" s="2" t="s">
        <v>1023</v>
      </c>
    </row>
    <row r="957" spans="1:63" s="1" customFormat="1" ht="15" x14ac:dyDescent="0.25">
      <c r="A957" s="56" t="s">
        <v>127</v>
      </c>
      <c r="B957" s="56" t="s">
        <v>104</v>
      </c>
      <c r="C957" s="56" t="s">
        <v>128</v>
      </c>
      <c r="D957"/>
      <c r="E957"/>
      <c r="F957"/>
      <c r="G957" s="56" t="s">
        <v>129</v>
      </c>
      <c r="H957" s="56" t="s">
        <v>130</v>
      </c>
      <c r="I957" s="56" t="s">
        <v>1015</v>
      </c>
      <c r="J957"/>
      <c r="K957" s="56" t="s">
        <v>70</v>
      </c>
      <c r="L957" s="56" t="s">
        <v>131</v>
      </c>
      <c r="M957"/>
      <c r="N957"/>
      <c r="O957" s="56" t="s">
        <v>1016</v>
      </c>
      <c r="P957"/>
      <c r="Q957" s="56" t="s">
        <v>1018</v>
      </c>
      <c r="R957"/>
      <c r="S957"/>
      <c r="T957" s="56" t="s">
        <v>4023</v>
      </c>
      <c r="U957" s="56" t="s">
        <v>4015</v>
      </c>
      <c r="V957" s="56" t="s">
        <v>1960</v>
      </c>
      <c r="W957" s="58">
        <v>35587</v>
      </c>
      <c r="X957" s="59" t="s">
        <v>4025</v>
      </c>
      <c r="Y957" s="56" t="s">
        <v>1962</v>
      </c>
      <c r="Z957" s="56" t="s">
        <v>1963</v>
      </c>
      <c r="AA957" s="56" t="s">
        <v>105</v>
      </c>
      <c r="AB957" s="56" t="s">
        <v>106</v>
      </c>
      <c r="AC957" s="56" t="s">
        <v>107</v>
      </c>
      <c r="AD957"/>
      <c r="AE957" s="56" t="s">
        <v>1964</v>
      </c>
      <c r="AF957" s="56" t="s">
        <v>114</v>
      </c>
      <c r="AG957" s="56" t="s">
        <v>115</v>
      </c>
      <c r="AH957" s="56" t="s">
        <v>1912</v>
      </c>
      <c r="AI957" s="56" t="s">
        <v>74</v>
      </c>
      <c r="AJ957" s="56" t="s">
        <v>108</v>
      </c>
      <c r="AK957" s="56" t="s">
        <v>109</v>
      </c>
      <c r="AL957" s="56" t="s">
        <v>110</v>
      </c>
      <c r="AM957"/>
      <c r="AN957" s="56" t="s">
        <v>75</v>
      </c>
      <c r="AO957" s="56" t="s">
        <v>3</v>
      </c>
      <c r="AP957" s="60">
        <v>152.05000000000001</v>
      </c>
      <c r="AQ957" s="60">
        <v>0</v>
      </c>
      <c r="AR957" s="58">
        <v>1</v>
      </c>
      <c r="AS957" s="58">
        <v>0</v>
      </c>
      <c r="AT957" s="60">
        <v>17164.939999999999</v>
      </c>
      <c r="AU957" s="60">
        <v>15018.59</v>
      </c>
      <c r="AV957" s="60">
        <v>152.05000000000001</v>
      </c>
      <c r="AW957" s="60">
        <v>17922.060000000001</v>
      </c>
      <c r="AX957" s="60">
        <v>7882.55</v>
      </c>
      <c r="AY957" s="60">
        <v>25587.95</v>
      </c>
      <c r="AZ957" s="60">
        <v>75015.69</v>
      </c>
      <c r="BA957" s="60">
        <v>86434.07</v>
      </c>
      <c r="BB957" s="60">
        <v>16188.15</v>
      </c>
      <c r="BC957" s="60">
        <v>14363.65</v>
      </c>
      <c r="BD957" s="60">
        <v>2801.29</v>
      </c>
      <c r="BE957" s="60">
        <v>15018.59</v>
      </c>
      <c r="BF957" s="60">
        <v>0</v>
      </c>
      <c r="BG957" s="60">
        <v>0</v>
      </c>
      <c r="BH957" s="60">
        <v>0</v>
      </c>
      <c r="BI957" s="60">
        <v>261214</v>
      </c>
      <c r="BJ957" s="61">
        <v>499</v>
      </c>
      <c r="BK957" s="2" t="s">
        <v>1023</v>
      </c>
    </row>
    <row r="958" spans="1:63" s="1" customFormat="1" ht="23.25" x14ac:dyDescent="0.25">
      <c r="A958" s="56" t="s">
        <v>127</v>
      </c>
      <c r="B958" s="56" t="s">
        <v>104</v>
      </c>
      <c r="C958" s="56" t="s">
        <v>128</v>
      </c>
      <c r="D958"/>
      <c r="E958"/>
      <c r="F958"/>
      <c r="G958" s="56" t="s">
        <v>129</v>
      </c>
      <c r="H958" s="56" t="s">
        <v>130</v>
      </c>
      <c r="I958" s="56" t="s">
        <v>1015</v>
      </c>
      <c r="J958"/>
      <c r="K958" s="56" t="s">
        <v>70</v>
      </c>
      <c r="L958" s="56" t="s">
        <v>131</v>
      </c>
      <c r="M958"/>
      <c r="N958"/>
      <c r="O958" s="56" t="s">
        <v>1016</v>
      </c>
      <c r="P958"/>
      <c r="Q958" s="56" t="s">
        <v>1018</v>
      </c>
      <c r="R958"/>
      <c r="S958"/>
      <c r="T958" s="56" t="s">
        <v>4026</v>
      </c>
      <c r="U958" s="56" t="s">
        <v>4027</v>
      </c>
      <c r="V958" s="56" t="s">
        <v>112</v>
      </c>
      <c r="W958" s="58">
        <v>46894</v>
      </c>
      <c r="X958" s="59" t="s">
        <v>4028</v>
      </c>
      <c r="Y958" s="56" t="s">
        <v>140</v>
      </c>
      <c r="Z958" s="56" t="s">
        <v>141</v>
      </c>
      <c r="AA958" s="56" t="s">
        <v>142</v>
      </c>
      <c r="AB958" s="56" t="s">
        <v>143</v>
      </c>
      <c r="AC958" s="56" t="s">
        <v>144</v>
      </c>
      <c r="AD958"/>
      <c r="AE958" s="56" t="s">
        <v>1022</v>
      </c>
      <c r="AF958" s="56" t="s">
        <v>114</v>
      </c>
      <c r="AG958" s="56" t="s">
        <v>115</v>
      </c>
      <c r="AH958" s="56" t="s">
        <v>146</v>
      </c>
      <c r="AI958" s="56" t="s">
        <v>74</v>
      </c>
      <c r="AJ958" s="56" t="s">
        <v>147</v>
      </c>
      <c r="AK958" s="56" t="s">
        <v>148</v>
      </c>
      <c r="AL958" s="56" t="s">
        <v>148</v>
      </c>
      <c r="AM958"/>
      <c r="AN958" s="56" t="s">
        <v>75</v>
      </c>
      <c r="AO958" s="56" t="s">
        <v>3</v>
      </c>
      <c r="AP958" s="60">
        <v>9.5399999999999991</v>
      </c>
      <c r="AQ958" s="60">
        <v>0</v>
      </c>
      <c r="AR958" s="58">
        <v>1</v>
      </c>
      <c r="AS958" s="58">
        <v>0</v>
      </c>
      <c r="AT958" s="60">
        <v>17164.939999999999</v>
      </c>
      <c r="AU958" s="60">
        <v>15018.59</v>
      </c>
      <c r="AV958" s="60">
        <v>9.5399999999999991</v>
      </c>
      <c r="AW958" s="60">
        <v>17922.060000000001</v>
      </c>
      <c r="AX958" s="60">
        <v>7882.55</v>
      </c>
      <c r="AY958" s="60">
        <v>25587.95</v>
      </c>
      <c r="AZ958" s="60">
        <v>75015.69</v>
      </c>
      <c r="BA958" s="60">
        <v>86434.07</v>
      </c>
      <c r="BB958" s="60">
        <v>16188.15</v>
      </c>
      <c r="BC958" s="60">
        <v>14363.65</v>
      </c>
      <c r="BD958" s="60">
        <v>2801.29</v>
      </c>
      <c r="BE958" s="60">
        <v>15018.59</v>
      </c>
      <c r="BF958" s="60">
        <v>0</v>
      </c>
      <c r="BG958" s="60">
        <v>0</v>
      </c>
      <c r="BH958" s="60">
        <v>0</v>
      </c>
      <c r="BI958" s="60">
        <v>261214</v>
      </c>
      <c r="BJ958" s="61">
        <v>499</v>
      </c>
      <c r="BK958" s="2" t="s">
        <v>1023</v>
      </c>
    </row>
    <row r="959" spans="1:63" s="1" customFormat="1" ht="15" x14ac:dyDescent="0.25">
      <c r="A959" s="56" t="s">
        <v>127</v>
      </c>
      <c r="B959" s="56" t="s">
        <v>104</v>
      </c>
      <c r="C959" s="56" t="s">
        <v>128</v>
      </c>
      <c r="D959"/>
      <c r="E959"/>
      <c r="F959"/>
      <c r="G959" s="56" t="s">
        <v>129</v>
      </c>
      <c r="H959" s="56" t="s">
        <v>130</v>
      </c>
      <c r="I959" s="56" t="s">
        <v>1015</v>
      </c>
      <c r="J959"/>
      <c r="K959" s="56" t="s">
        <v>70</v>
      </c>
      <c r="L959" s="56" t="s">
        <v>131</v>
      </c>
      <c r="M959"/>
      <c r="N959"/>
      <c r="O959" s="56" t="s">
        <v>1016</v>
      </c>
      <c r="P959"/>
      <c r="Q959" s="56" t="s">
        <v>1017</v>
      </c>
      <c r="R959"/>
      <c r="S959"/>
      <c r="T959" s="56" t="s">
        <v>4026</v>
      </c>
      <c r="U959" s="56" t="s">
        <v>4027</v>
      </c>
      <c r="V959" s="56" t="s">
        <v>4029</v>
      </c>
      <c r="W959" s="58">
        <v>49347</v>
      </c>
      <c r="X959" s="59" t="s">
        <v>4030</v>
      </c>
      <c r="Y959" s="56" t="s">
        <v>2065</v>
      </c>
      <c r="Z959" s="56" t="s">
        <v>2066</v>
      </c>
      <c r="AA959" s="56" t="s">
        <v>832</v>
      </c>
      <c r="AB959" s="56" t="s">
        <v>833</v>
      </c>
      <c r="AC959" s="56" t="s">
        <v>121</v>
      </c>
      <c r="AD959"/>
      <c r="AE959" s="56" t="s">
        <v>4031</v>
      </c>
      <c r="AF959" s="56" t="s">
        <v>4032</v>
      </c>
      <c r="AG959"/>
      <c r="AH959" s="56" t="s">
        <v>4033</v>
      </c>
      <c r="AI959" s="56" t="s">
        <v>1035</v>
      </c>
      <c r="AJ959" s="56" t="s">
        <v>79</v>
      </c>
      <c r="AK959" s="56" t="s">
        <v>2068</v>
      </c>
      <c r="AL959" s="56" t="s">
        <v>2068</v>
      </c>
      <c r="AM959"/>
      <c r="AN959" s="56" t="s">
        <v>75</v>
      </c>
      <c r="AO959" s="56" t="s">
        <v>2</v>
      </c>
      <c r="AP959" s="60">
        <v>1105.1300000000001</v>
      </c>
      <c r="AQ959" s="60">
        <v>0</v>
      </c>
      <c r="AR959" s="58">
        <v>1</v>
      </c>
      <c r="AS959" s="58">
        <v>0</v>
      </c>
      <c r="AT959" s="60">
        <v>17164.939999999999</v>
      </c>
      <c r="AU959" s="60">
        <v>15018.59</v>
      </c>
      <c r="AV959" s="60">
        <v>818.17</v>
      </c>
      <c r="AW959" s="60">
        <v>17922.060000000001</v>
      </c>
      <c r="AX959" s="60">
        <v>7882.55</v>
      </c>
      <c r="AY959" s="60">
        <v>25587.95</v>
      </c>
      <c r="AZ959" s="60">
        <v>75015.69</v>
      </c>
      <c r="BA959" s="60">
        <v>86434.07</v>
      </c>
      <c r="BB959" s="60">
        <v>16188.15</v>
      </c>
      <c r="BC959" s="60">
        <v>14363.65</v>
      </c>
      <c r="BD959" s="60">
        <v>2801.29</v>
      </c>
      <c r="BE959" s="60">
        <v>15018.59</v>
      </c>
      <c r="BF959" s="60">
        <v>0</v>
      </c>
      <c r="BG959" s="60">
        <v>0</v>
      </c>
      <c r="BH959" s="60">
        <v>0</v>
      </c>
      <c r="BI959" s="60">
        <v>261214</v>
      </c>
      <c r="BJ959" s="61">
        <v>499</v>
      </c>
      <c r="BK959" s="2" t="s">
        <v>1023</v>
      </c>
    </row>
    <row r="960" spans="1:63" s="1" customFormat="1" ht="15" x14ac:dyDescent="0.25">
      <c r="A960" s="56" t="s">
        <v>127</v>
      </c>
      <c r="B960" s="56" t="s">
        <v>104</v>
      </c>
      <c r="C960" s="56" t="s">
        <v>128</v>
      </c>
      <c r="D960"/>
      <c r="E960"/>
      <c r="F960"/>
      <c r="G960" s="56" t="s">
        <v>129</v>
      </c>
      <c r="H960" s="56" t="s">
        <v>130</v>
      </c>
      <c r="I960" s="56" t="s">
        <v>1015</v>
      </c>
      <c r="J960"/>
      <c r="K960" s="56" t="s">
        <v>70</v>
      </c>
      <c r="L960" s="56" t="s">
        <v>131</v>
      </c>
      <c r="M960"/>
      <c r="N960"/>
      <c r="O960" s="56" t="s">
        <v>1016</v>
      </c>
      <c r="P960"/>
      <c r="Q960" s="56" t="s">
        <v>1018</v>
      </c>
      <c r="R960"/>
      <c r="S960"/>
      <c r="T960" s="56" t="s">
        <v>4034</v>
      </c>
      <c r="U960" s="56" t="s">
        <v>4026</v>
      </c>
      <c r="V960" s="56" t="s">
        <v>4035</v>
      </c>
      <c r="W960" s="58">
        <v>42398</v>
      </c>
      <c r="X960" s="59" t="s">
        <v>4036</v>
      </c>
      <c r="Y960" s="56" t="s">
        <v>780</v>
      </c>
      <c r="Z960" s="56" t="s">
        <v>781</v>
      </c>
      <c r="AA960" s="56" t="s">
        <v>782</v>
      </c>
      <c r="AB960" s="56" t="s">
        <v>783</v>
      </c>
      <c r="AC960" s="56" t="s">
        <v>184</v>
      </c>
      <c r="AD960"/>
      <c r="AE960" s="56" t="s">
        <v>784</v>
      </c>
      <c r="AF960" s="56" t="s">
        <v>779</v>
      </c>
      <c r="AG960" s="56" t="s">
        <v>73</v>
      </c>
      <c r="AH960" s="56" t="s">
        <v>785</v>
      </c>
      <c r="AI960" s="56" t="s">
        <v>74</v>
      </c>
      <c r="AJ960" s="56" t="s">
        <v>79</v>
      </c>
      <c r="AK960" s="56" t="s">
        <v>786</v>
      </c>
      <c r="AL960" s="56" t="s">
        <v>786</v>
      </c>
      <c r="AM960"/>
      <c r="AN960" s="56" t="s">
        <v>75</v>
      </c>
      <c r="AO960" s="56" t="s">
        <v>3</v>
      </c>
      <c r="AP960" s="60">
        <v>43.69</v>
      </c>
      <c r="AQ960" s="60">
        <v>0</v>
      </c>
      <c r="AR960" s="58">
        <v>1</v>
      </c>
      <c r="AS960" s="58">
        <v>0</v>
      </c>
      <c r="AT960" s="60">
        <v>17164.939999999999</v>
      </c>
      <c r="AU960" s="60">
        <v>15018.59</v>
      </c>
      <c r="AV960" s="60">
        <v>43.69</v>
      </c>
      <c r="AW960" s="60">
        <v>17922.060000000001</v>
      </c>
      <c r="AX960" s="60">
        <v>7882.55</v>
      </c>
      <c r="AY960" s="60">
        <v>25587.95</v>
      </c>
      <c r="AZ960" s="60">
        <v>75015.69</v>
      </c>
      <c r="BA960" s="60">
        <v>86434.07</v>
      </c>
      <c r="BB960" s="60">
        <v>16188.15</v>
      </c>
      <c r="BC960" s="60">
        <v>14363.65</v>
      </c>
      <c r="BD960" s="60">
        <v>2801.29</v>
      </c>
      <c r="BE960" s="60">
        <v>15018.59</v>
      </c>
      <c r="BF960" s="60">
        <v>0</v>
      </c>
      <c r="BG960" s="60">
        <v>0</v>
      </c>
      <c r="BH960" s="60">
        <v>0</v>
      </c>
      <c r="BI960" s="60">
        <v>261214</v>
      </c>
      <c r="BJ960" s="61">
        <v>499</v>
      </c>
      <c r="BK960" s="2" t="s">
        <v>1023</v>
      </c>
    </row>
    <row r="961" spans="1:63" s="1" customFormat="1" ht="23.25" x14ac:dyDescent="0.25">
      <c r="A961" s="56" t="s">
        <v>127</v>
      </c>
      <c r="B961" s="56" t="s">
        <v>104</v>
      </c>
      <c r="C961" s="56" t="s">
        <v>128</v>
      </c>
      <c r="D961"/>
      <c r="E961"/>
      <c r="F961"/>
      <c r="G961" s="56" t="s">
        <v>129</v>
      </c>
      <c r="H961" s="56" t="s">
        <v>130</v>
      </c>
      <c r="I961" s="56" t="s">
        <v>1015</v>
      </c>
      <c r="J961"/>
      <c r="K961" s="56" t="s">
        <v>70</v>
      </c>
      <c r="L961" s="56" t="s">
        <v>131</v>
      </c>
      <c r="M961"/>
      <c r="N961"/>
      <c r="O961" s="56" t="s">
        <v>1016</v>
      </c>
      <c r="P961"/>
      <c r="Q961" s="56" t="s">
        <v>1017</v>
      </c>
      <c r="R961"/>
      <c r="S961"/>
      <c r="T961" s="56" t="s">
        <v>4037</v>
      </c>
      <c r="U961" s="56" t="s">
        <v>4034</v>
      </c>
      <c r="V961" s="56" t="s">
        <v>4038</v>
      </c>
      <c r="W961" s="58">
        <v>31331</v>
      </c>
      <c r="X961" s="59" t="s">
        <v>4039</v>
      </c>
      <c r="Y961" s="56" t="s">
        <v>2382</v>
      </c>
      <c r="Z961" s="56" t="s">
        <v>2383</v>
      </c>
      <c r="AA961" s="56" t="s">
        <v>91</v>
      </c>
      <c r="AB961" s="56" t="s">
        <v>92</v>
      </c>
      <c r="AC961" s="56" t="s">
        <v>93</v>
      </c>
      <c r="AD961"/>
      <c r="AE961" s="56" t="s">
        <v>2384</v>
      </c>
      <c r="AF961" s="56" t="s">
        <v>2385</v>
      </c>
      <c r="AG961" s="56" t="s">
        <v>123</v>
      </c>
      <c r="AH961" s="56" t="s">
        <v>2386</v>
      </c>
      <c r="AI961" s="56" t="s">
        <v>81</v>
      </c>
      <c r="AJ961" s="56" t="s">
        <v>79</v>
      </c>
      <c r="AK961" s="56" t="s">
        <v>109</v>
      </c>
      <c r="AL961" s="56" t="s">
        <v>110</v>
      </c>
      <c r="AM961"/>
      <c r="AN961" s="56" t="s">
        <v>75</v>
      </c>
      <c r="AO961" s="56" t="s">
        <v>2</v>
      </c>
      <c r="AP961" s="60">
        <v>782.16</v>
      </c>
      <c r="AQ961" s="60">
        <v>0</v>
      </c>
      <c r="AR961" s="58">
        <v>1</v>
      </c>
      <c r="AS961" s="58">
        <v>0</v>
      </c>
      <c r="AT961" s="60">
        <v>17164.939999999999</v>
      </c>
      <c r="AU961" s="60">
        <v>15018.59</v>
      </c>
      <c r="AV961" s="60">
        <v>575.30999999999995</v>
      </c>
      <c r="AW961" s="60">
        <v>17922.060000000001</v>
      </c>
      <c r="AX961" s="60">
        <v>7882.55</v>
      </c>
      <c r="AY961" s="60">
        <v>25587.95</v>
      </c>
      <c r="AZ961" s="60">
        <v>75015.69</v>
      </c>
      <c r="BA961" s="60">
        <v>86434.07</v>
      </c>
      <c r="BB961" s="60">
        <v>16188.15</v>
      </c>
      <c r="BC961" s="60">
        <v>14363.65</v>
      </c>
      <c r="BD961" s="60">
        <v>2801.29</v>
      </c>
      <c r="BE961" s="60">
        <v>15018.59</v>
      </c>
      <c r="BF961" s="60">
        <v>0</v>
      </c>
      <c r="BG961" s="60">
        <v>0</v>
      </c>
      <c r="BH961" s="60">
        <v>0</v>
      </c>
      <c r="BI961" s="60">
        <v>261214</v>
      </c>
      <c r="BJ961" s="61">
        <v>499</v>
      </c>
      <c r="BK961" s="2" t="s">
        <v>1023</v>
      </c>
    </row>
    <row r="962" spans="1:63" s="1" customFormat="1" ht="15" x14ac:dyDescent="0.25">
      <c r="A962" s="56" t="s">
        <v>127</v>
      </c>
      <c r="B962" s="56" t="s">
        <v>104</v>
      </c>
      <c r="C962" s="56" t="s">
        <v>128</v>
      </c>
      <c r="D962"/>
      <c r="E962"/>
      <c r="F962"/>
      <c r="G962" s="56" t="s">
        <v>129</v>
      </c>
      <c r="H962" s="56" t="s">
        <v>130</v>
      </c>
      <c r="I962" s="56" t="s">
        <v>1015</v>
      </c>
      <c r="J962"/>
      <c r="K962" s="56" t="s">
        <v>70</v>
      </c>
      <c r="L962" s="56" t="s">
        <v>131</v>
      </c>
      <c r="M962"/>
      <c r="N962"/>
      <c r="O962" s="56" t="s">
        <v>1016</v>
      </c>
      <c r="P962"/>
      <c r="Q962" s="56" t="s">
        <v>1018</v>
      </c>
      <c r="R962"/>
      <c r="S962"/>
      <c r="T962" s="56" t="s">
        <v>4037</v>
      </c>
      <c r="U962" s="56" t="s">
        <v>4034</v>
      </c>
      <c r="V962" s="56" t="s">
        <v>4040</v>
      </c>
      <c r="W962" s="58">
        <v>32715</v>
      </c>
      <c r="X962" s="59" t="s">
        <v>4041</v>
      </c>
      <c r="Y962" s="56" t="s">
        <v>4042</v>
      </c>
      <c r="Z962" s="56" t="s">
        <v>4043</v>
      </c>
      <c r="AA962" s="56" t="s">
        <v>119</v>
      </c>
      <c r="AB962" s="56" t="s">
        <v>1380</v>
      </c>
      <c r="AC962" s="56" t="s">
        <v>187</v>
      </c>
      <c r="AD962"/>
      <c r="AE962" s="56" t="s">
        <v>4044</v>
      </c>
      <c r="AF962" s="56" t="s">
        <v>4045</v>
      </c>
      <c r="AG962" s="56" t="s">
        <v>73</v>
      </c>
      <c r="AH962" s="56" t="s">
        <v>4046</v>
      </c>
      <c r="AI962" s="56" t="s">
        <v>74</v>
      </c>
      <c r="AJ962" s="56" t="s">
        <v>79</v>
      </c>
      <c r="AK962" s="56" t="s">
        <v>109</v>
      </c>
      <c r="AL962" s="56" t="s">
        <v>110</v>
      </c>
      <c r="AM962"/>
      <c r="AN962" s="56" t="s">
        <v>75</v>
      </c>
      <c r="AO962" s="56" t="s">
        <v>3</v>
      </c>
      <c r="AP962" s="60">
        <v>221.45</v>
      </c>
      <c r="AQ962" s="60">
        <v>0</v>
      </c>
      <c r="AR962" s="58">
        <v>1</v>
      </c>
      <c r="AS962" s="58">
        <v>0</v>
      </c>
      <c r="AT962" s="60">
        <v>17164.939999999999</v>
      </c>
      <c r="AU962" s="60">
        <v>15018.59</v>
      </c>
      <c r="AV962" s="60">
        <v>221.45</v>
      </c>
      <c r="AW962" s="60">
        <v>17922.060000000001</v>
      </c>
      <c r="AX962" s="60">
        <v>7882.55</v>
      </c>
      <c r="AY962" s="60">
        <v>25587.95</v>
      </c>
      <c r="AZ962" s="60">
        <v>75015.69</v>
      </c>
      <c r="BA962" s="60">
        <v>86434.07</v>
      </c>
      <c r="BB962" s="60">
        <v>16188.15</v>
      </c>
      <c r="BC962" s="60">
        <v>14363.65</v>
      </c>
      <c r="BD962" s="60">
        <v>2801.29</v>
      </c>
      <c r="BE962" s="60">
        <v>15018.59</v>
      </c>
      <c r="BF962" s="60">
        <v>0</v>
      </c>
      <c r="BG962" s="60">
        <v>0</v>
      </c>
      <c r="BH962" s="60">
        <v>0</v>
      </c>
      <c r="BI962" s="60">
        <v>261214</v>
      </c>
      <c r="BJ962" s="61">
        <v>499</v>
      </c>
      <c r="BK962" s="2" t="s">
        <v>1023</v>
      </c>
    </row>
    <row r="963" spans="1:63" s="1" customFormat="1" ht="15" x14ac:dyDescent="0.25">
      <c r="A963" s="56" t="s">
        <v>127</v>
      </c>
      <c r="B963" s="56" t="s">
        <v>104</v>
      </c>
      <c r="C963" s="56" t="s">
        <v>128</v>
      </c>
      <c r="D963"/>
      <c r="E963"/>
      <c r="F963"/>
      <c r="G963" s="56" t="s">
        <v>129</v>
      </c>
      <c r="H963" s="56" t="s">
        <v>130</v>
      </c>
      <c r="I963" s="56" t="s">
        <v>1015</v>
      </c>
      <c r="J963"/>
      <c r="K963" s="56" t="s">
        <v>70</v>
      </c>
      <c r="L963" s="56" t="s">
        <v>131</v>
      </c>
      <c r="M963"/>
      <c r="N963"/>
      <c r="O963" s="56" t="s">
        <v>1016</v>
      </c>
      <c r="P963"/>
      <c r="Q963" s="56" t="s">
        <v>1018</v>
      </c>
      <c r="R963"/>
      <c r="S963"/>
      <c r="T963" s="56" t="s">
        <v>4047</v>
      </c>
      <c r="U963" s="56" t="s">
        <v>4034</v>
      </c>
      <c r="V963" s="56" t="s">
        <v>4048</v>
      </c>
      <c r="W963" s="58">
        <v>24678</v>
      </c>
      <c r="X963" s="59" t="s">
        <v>4049</v>
      </c>
      <c r="Y963" s="56" t="s">
        <v>4050</v>
      </c>
      <c r="Z963" s="56" t="s">
        <v>4051</v>
      </c>
      <c r="AA963" s="56" t="s">
        <v>98</v>
      </c>
      <c r="AB963" s="56" t="s">
        <v>99</v>
      </c>
      <c r="AC963" s="56" t="s">
        <v>100</v>
      </c>
      <c r="AD963"/>
      <c r="AE963" s="56" t="s">
        <v>1870</v>
      </c>
      <c r="AF963" s="56" t="s">
        <v>4</v>
      </c>
      <c r="AG963"/>
      <c r="AH963" s="56" t="s">
        <v>1871</v>
      </c>
      <c r="AI963" s="56" t="s">
        <v>74</v>
      </c>
      <c r="AJ963" s="56" t="s">
        <v>98</v>
      </c>
      <c r="AK963" s="56" t="s">
        <v>4052</v>
      </c>
      <c r="AL963" s="56" t="s">
        <v>4052</v>
      </c>
      <c r="AM963"/>
      <c r="AN963" s="56" t="s">
        <v>75</v>
      </c>
      <c r="AO963" s="56" t="s">
        <v>3</v>
      </c>
      <c r="AP963" s="60">
        <v>161.16</v>
      </c>
      <c r="AQ963" s="60">
        <v>0</v>
      </c>
      <c r="AR963" s="58">
        <v>1</v>
      </c>
      <c r="AS963" s="58">
        <v>0</v>
      </c>
      <c r="AT963" s="60">
        <v>17164.939999999999</v>
      </c>
      <c r="AU963" s="60">
        <v>15018.59</v>
      </c>
      <c r="AV963" s="60">
        <v>161.16</v>
      </c>
      <c r="AW963" s="60">
        <v>17922.060000000001</v>
      </c>
      <c r="AX963" s="60">
        <v>7882.55</v>
      </c>
      <c r="AY963" s="60">
        <v>25587.95</v>
      </c>
      <c r="AZ963" s="60">
        <v>75015.69</v>
      </c>
      <c r="BA963" s="60">
        <v>86434.07</v>
      </c>
      <c r="BB963" s="60">
        <v>16188.15</v>
      </c>
      <c r="BC963" s="60">
        <v>14363.65</v>
      </c>
      <c r="BD963" s="60">
        <v>2801.29</v>
      </c>
      <c r="BE963" s="60">
        <v>15018.59</v>
      </c>
      <c r="BF963" s="60">
        <v>0</v>
      </c>
      <c r="BG963" s="60">
        <v>0</v>
      </c>
      <c r="BH963" s="60">
        <v>0</v>
      </c>
      <c r="BI963" s="60">
        <v>261214</v>
      </c>
      <c r="BJ963" s="61">
        <v>499</v>
      </c>
      <c r="BK963" s="2" t="s">
        <v>1023</v>
      </c>
    </row>
    <row r="964" spans="1:63" s="1" customFormat="1" ht="15" x14ac:dyDescent="0.25">
      <c r="A964" s="56" t="s">
        <v>127</v>
      </c>
      <c r="B964" s="56" t="s">
        <v>104</v>
      </c>
      <c r="C964" s="56" t="s">
        <v>128</v>
      </c>
      <c r="D964"/>
      <c r="E964"/>
      <c r="F964"/>
      <c r="G964" s="56" t="s">
        <v>129</v>
      </c>
      <c r="H964" s="56" t="s">
        <v>130</v>
      </c>
      <c r="I964" s="56" t="s">
        <v>1015</v>
      </c>
      <c r="J964"/>
      <c r="K964" s="56" t="s">
        <v>70</v>
      </c>
      <c r="L964" s="56" t="s">
        <v>131</v>
      </c>
      <c r="M964"/>
      <c r="N964"/>
      <c r="O964" s="56" t="s">
        <v>1016</v>
      </c>
      <c r="P964"/>
      <c r="Q964" s="56" t="s">
        <v>1018</v>
      </c>
      <c r="R964"/>
      <c r="S964"/>
      <c r="T964" s="56" t="s">
        <v>4053</v>
      </c>
      <c r="U964" s="56" t="s">
        <v>4047</v>
      </c>
      <c r="V964" s="56" t="s">
        <v>112</v>
      </c>
      <c r="W964" s="58">
        <v>35618</v>
      </c>
      <c r="X964" s="59" t="s">
        <v>4054</v>
      </c>
      <c r="Y964" s="56" t="s">
        <v>2134</v>
      </c>
      <c r="Z964" s="56" t="s">
        <v>2135</v>
      </c>
      <c r="AA964" s="56" t="s">
        <v>105</v>
      </c>
      <c r="AB964" s="56" t="s">
        <v>106</v>
      </c>
      <c r="AC964" s="56" t="s">
        <v>107</v>
      </c>
      <c r="AD964"/>
      <c r="AE964" s="56" t="s">
        <v>2136</v>
      </c>
      <c r="AF964" s="56" t="s">
        <v>114</v>
      </c>
      <c r="AG964" s="56" t="s">
        <v>115</v>
      </c>
      <c r="AH964" s="56" t="s">
        <v>2137</v>
      </c>
      <c r="AI964" s="56" t="s">
        <v>74</v>
      </c>
      <c r="AJ964" s="56" t="s">
        <v>108</v>
      </c>
      <c r="AK964" s="56" t="s">
        <v>2138</v>
      </c>
      <c r="AL964" s="56" t="s">
        <v>2138</v>
      </c>
      <c r="AM964"/>
      <c r="AN964" s="56" t="s">
        <v>75</v>
      </c>
      <c r="AO964" s="56" t="s">
        <v>3</v>
      </c>
      <c r="AP964" s="60">
        <v>298.16000000000003</v>
      </c>
      <c r="AQ964" s="60">
        <v>0</v>
      </c>
      <c r="AR964" s="58">
        <v>1</v>
      </c>
      <c r="AS964" s="58">
        <v>0</v>
      </c>
      <c r="AT964" s="60">
        <v>17164.939999999999</v>
      </c>
      <c r="AU964" s="60">
        <v>15018.59</v>
      </c>
      <c r="AV964" s="60">
        <v>298.16000000000003</v>
      </c>
      <c r="AW964" s="60">
        <v>17922.060000000001</v>
      </c>
      <c r="AX964" s="60">
        <v>7882.55</v>
      </c>
      <c r="AY964" s="60">
        <v>25587.95</v>
      </c>
      <c r="AZ964" s="60">
        <v>75015.69</v>
      </c>
      <c r="BA964" s="60">
        <v>86434.07</v>
      </c>
      <c r="BB964" s="60">
        <v>16188.15</v>
      </c>
      <c r="BC964" s="60">
        <v>14363.65</v>
      </c>
      <c r="BD964" s="60">
        <v>2801.29</v>
      </c>
      <c r="BE964" s="60">
        <v>15018.59</v>
      </c>
      <c r="BF964" s="60">
        <v>0</v>
      </c>
      <c r="BG964" s="60">
        <v>0</v>
      </c>
      <c r="BH964" s="60">
        <v>0</v>
      </c>
      <c r="BI964" s="60">
        <v>261214</v>
      </c>
      <c r="BJ964" s="61">
        <v>499</v>
      </c>
      <c r="BK964" s="2" t="s">
        <v>1023</v>
      </c>
    </row>
    <row r="965" spans="1:63" s="1" customFormat="1" ht="15" x14ac:dyDescent="0.25">
      <c r="A965" s="56" t="s">
        <v>127</v>
      </c>
      <c r="B965" s="56" t="s">
        <v>104</v>
      </c>
      <c r="C965" s="56" t="s">
        <v>128</v>
      </c>
      <c r="D965"/>
      <c r="E965"/>
      <c r="F965"/>
      <c r="G965" s="56" t="s">
        <v>129</v>
      </c>
      <c r="H965" s="56" t="s">
        <v>130</v>
      </c>
      <c r="I965" s="56" t="s">
        <v>1015</v>
      </c>
      <c r="J965"/>
      <c r="K965" s="56" t="s">
        <v>70</v>
      </c>
      <c r="L965" s="56" t="s">
        <v>131</v>
      </c>
      <c r="M965"/>
      <c r="N965"/>
      <c r="O965" s="56" t="s">
        <v>1016</v>
      </c>
      <c r="P965"/>
      <c r="Q965" s="56" t="s">
        <v>1018</v>
      </c>
      <c r="R965"/>
      <c r="S965"/>
      <c r="T965" s="56" t="s">
        <v>4053</v>
      </c>
      <c r="U965" s="56" t="s">
        <v>4047</v>
      </c>
      <c r="V965" s="56" t="s">
        <v>789</v>
      </c>
      <c r="W965" s="58">
        <v>34179</v>
      </c>
      <c r="X965" s="59" t="s">
        <v>4055</v>
      </c>
      <c r="Y965" s="56" t="s">
        <v>790</v>
      </c>
      <c r="Z965" s="56" t="s">
        <v>791</v>
      </c>
      <c r="AA965" s="56" t="s">
        <v>119</v>
      </c>
      <c r="AB965" s="56" t="s">
        <v>173</v>
      </c>
      <c r="AC965" s="56" t="s">
        <v>174</v>
      </c>
      <c r="AD965"/>
      <c r="AE965" s="56" t="s">
        <v>792</v>
      </c>
      <c r="AF965" s="56" t="s">
        <v>114</v>
      </c>
      <c r="AG965" s="56" t="s">
        <v>115</v>
      </c>
      <c r="AH965" s="56" t="s">
        <v>793</v>
      </c>
      <c r="AI965" s="56" t="s">
        <v>74</v>
      </c>
      <c r="AJ965" s="56" t="s">
        <v>79</v>
      </c>
      <c r="AK965" s="56" t="s">
        <v>794</v>
      </c>
      <c r="AL965" s="56" t="s">
        <v>794</v>
      </c>
      <c r="AM965"/>
      <c r="AN965" s="56" t="s">
        <v>75</v>
      </c>
      <c r="AO965" s="56" t="s">
        <v>3</v>
      </c>
      <c r="AP965" s="60">
        <v>130.6</v>
      </c>
      <c r="AQ965" s="60">
        <v>0</v>
      </c>
      <c r="AR965" s="58">
        <v>1</v>
      </c>
      <c r="AS965" s="58">
        <v>0</v>
      </c>
      <c r="AT965" s="60">
        <v>17164.939999999999</v>
      </c>
      <c r="AU965" s="60">
        <v>15018.59</v>
      </c>
      <c r="AV965" s="60">
        <v>130.6</v>
      </c>
      <c r="AW965" s="60">
        <v>17922.060000000001</v>
      </c>
      <c r="AX965" s="60">
        <v>7882.55</v>
      </c>
      <c r="AY965" s="60">
        <v>25587.95</v>
      </c>
      <c r="AZ965" s="60">
        <v>75015.69</v>
      </c>
      <c r="BA965" s="60">
        <v>86434.07</v>
      </c>
      <c r="BB965" s="60">
        <v>16188.15</v>
      </c>
      <c r="BC965" s="60">
        <v>14363.65</v>
      </c>
      <c r="BD965" s="60">
        <v>2801.29</v>
      </c>
      <c r="BE965" s="60">
        <v>15018.59</v>
      </c>
      <c r="BF965" s="60">
        <v>0</v>
      </c>
      <c r="BG965" s="60">
        <v>0</v>
      </c>
      <c r="BH965" s="60">
        <v>0</v>
      </c>
      <c r="BI965" s="60">
        <v>261214</v>
      </c>
      <c r="BJ965" s="61">
        <v>499</v>
      </c>
      <c r="BK965" s="2" t="s">
        <v>1023</v>
      </c>
    </row>
    <row r="966" spans="1:63" s="1" customFormat="1" ht="15" x14ac:dyDescent="0.25">
      <c r="A966" s="56" t="s">
        <v>127</v>
      </c>
      <c r="B966" s="56" t="s">
        <v>104</v>
      </c>
      <c r="C966" s="56" t="s">
        <v>128</v>
      </c>
      <c r="D966"/>
      <c r="E966"/>
      <c r="F966"/>
      <c r="G966" s="56" t="s">
        <v>129</v>
      </c>
      <c r="H966" s="56" t="s">
        <v>130</v>
      </c>
      <c r="I966" s="56" t="s">
        <v>1015</v>
      </c>
      <c r="J966"/>
      <c r="K966" s="56" t="s">
        <v>70</v>
      </c>
      <c r="L966" s="56" t="s">
        <v>131</v>
      </c>
      <c r="M966"/>
      <c r="N966"/>
      <c r="O966" s="56" t="s">
        <v>1016</v>
      </c>
      <c r="P966"/>
      <c r="Q966" s="56" t="s">
        <v>1017</v>
      </c>
      <c r="R966"/>
      <c r="S966"/>
      <c r="T966" s="56" t="s">
        <v>4056</v>
      </c>
      <c r="U966" s="56" t="s">
        <v>4053</v>
      </c>
      <c r="V966" s="56" t="s">
        <v>2157</v>
      </c>
      <c r="W966" s="58">
        <v>43915</v>
      </c>
      <c r="X966" s="59" t="s">
        <v>4057</v>
      </c>
      <c r="Y966" s="56" t="s">
        <v>2159</v>
      </c>
      <c r="Z966" s="56" t="s">
        <v>2160</v>
      </c>
      <c r="AA966" s="56" t="s">
        <v>76</v>
      </c>
      <c r="AB966" s="56" t="s">
        <v>124</v>
      </c>
      <c r="AC966" s="56" t="s">
        <v>125</v>
      </c>
      <c r="AD966"/>
      <c r="AE966" s="56" t="s">
        <v>2161</v>
      </c>
      <c r="AF966" s="56" t="s">
        <v>2162</v>
      </c>
      <c r="AG966" s="56" t="s">
        <v>2163</v>
      </c>
      <c r="AH966" s="56" t="s">
        <v>2164</v>
      </c>
      <c r="AI966" s="56" t="s">
        <v>81</v>
      </c>
      <c r="AJ966" s="56" t="s">
        <v>79</v>
      </c>
      <c r="AK966" s="56" t="s">
        <v>109</v>
      </c>
      <c r="AL966" s="56" t="s">
        <v>110</v>
      </c>
      <c r="AM966"/>
      <c r="AN966" s="56" t="s">
        <v>75</v>
      </c>
      <c r="AO966" s="56" t="s">
        <v>2</v>
      </c>
      <c r="AP966" s="60">
        <v>406.81</v>
      </c>
      <c r="AQ966" s="60">
        <v>0</v>
      </c>
      <c r="AR966" s="58">
        <v>1</v>
      </c>
      <c r="AS966" s="58">
        <v>0</v>
      </c>
      <c r="AT966" s="60">
        <v>17164.939999999999</v>
      </c>
      <c r="AU966" s="60">
        <v>15018.59</v>
      </c>
      <c r="AV966" s="60">
        <v>299</v>
      </c>
      <c r="AW966" s="60">
        <v>17922.060000000001</v>
      </c>
      <c r="AX966" s="60">
        <v>7882.55</v>
      </c>
      <c r="AY966" s="60">
        <v>25587.95</v>
      </c>
      <c r="AZ966" s="60">
        <v>75015.69</v>
      </c>
      <c r="BA966" s="60">
        <v>86434.07</v>
      </c>
      <c r="BB966" s="60">
        <v>16188.15</v>
      </c>
      <c r="BC966" s="60">
        <v>14363.65</v>
      </c>
      <c r="BD966" s="60">
        <v>2801.29</v>
      </c>
      <c r="BE966" s="60">
        <v>15018.59</v>
      </c>
      <c r="BF966" s="60">
        <v>0</v>
      </c>
      <c r="BG966" s="60">
        <v>0</v>
      </c>
      <c r="BH966" s="60">
        <v>0</v>
      </c>
      <c r="BI966" s="60">
        <v>261214</v>
      </c>
      <c r="BJ966" s="61">
        <v>499</v>
      </c>
      <c r="BK966" s="2" t="s">
        <v>1023</v>
      </c>
    </row>
    <row r="967" spans="1:63" s="1" customFormat="1" ht="15" x14ac:dyDescent="0.25">
      <c r="A967" s="56" t="s">
        <v>127</v>
      </c>
      <c r="B967" s="56" t="s">
        <v>104</v>
      </c>
      <c r="C967" s="56" t="s">
        <v>128</v>
      </c>
      <c r="D967"/>
      <c r="E967"/>
      <c r="F967"/>
      <c r="G967" s="56" t="s">
        <v>129</v>
      </c>
      <c r="H967" s="56" t="s">
        <v>130</v>
      </c>
      <c r="I967" s="56" t="s">
        <v>1015</v>
      </c>
      <c r="J967"/>
      <c r="K967" s="56" t="s">
        <v>70</v>
      </c>
      <c r="L967" s="56" t="s">
        <v>131</v>
      </c>
      <c r="M967"/>
      <c r="N967"/>
      <c r="O967" s="56" t="s">
        <v>1016</v>
      </c>
      <c r="P967"/>
      <c r="Q967" s="56" t="s">
        <v>1018</v>
      </c>
      <c r="R967"/>
      <c r="S967"/>
      <c r="T967" s="56" t="s">
        <v>4058</v>
      </c>
      <c r="U967" s="56" t="s">
        <v>4056</v>
      </c>
      <c r="V967" s="56" t="s">
        <v>4059</v>
      </c>
      <c r="W967" s="58">
        <v>42666</v>
      </c>
      <c r="X967" s="59" t="s">
        <v>4060</v>
      </c>
      <c r="Y967" s="56" t="s">
        <v>1025</v>
      </c>
      <c r="Z967" s="56" t="s">
        <v>1026</v>
      </c>
      <c r="AA967" s="56" t="s">
        <v>98</v>
      </c>
      <c r="AB967" s="56" t="s">
        <v>99</v>
      </c>
      <c r="AC967" s="56" t="s">
        <v>100</v>
      </c>
      <c r="AD967"/>
      <c r="AE967" s="56" t="s">
        <v>1027</v>
      </c>
      <c r="AF967" s="56" t="s">
        <v>762</v>
      </c>
      <c r="AG967" s="56" t="s">
        <v>763</v>
      </c>
      <c r="AH967" s="56" t="s">
        <v>764</v>
      </c>
      <c r="AI967" s="56" t="s">
        <v>74</v>
      </c>
      <c r="AJ967" s="56" t="s">
        <v>98</v>
      </c>
      <c r="AK967" s="56" t="s">
        <v>765</v>
      </c>
      <c r="AL967" s="56" t="s">
        <v>765</v>
      </c>
      <c r="AM967"/>
      <c r="AN967" s="56" t="s">
        <v>75</v>
      </c>
      <c r="AO967" s="56" t="s">
        <v>3</v>
      </c>
      <c r="AP967" s="60">
        <v>679.19</v>
      </c>
      <c r="AQ967" s="60">
        <v>0</v>
      </c>
      <c r="AR967" s="58">
        <v>1</v>
      </c>
      <c r="AS967" s="58">
        <v>0</v>
      </c>
      <c r="AT967" s="60">
        <v>17164.939999999999</v>
      </c>
      <c r="AU967" s="60">
        <v>15018.59</v>
      </c>
      <c r="AV967" s="60">
        <v>679.19</v>
      </c>
      <c r="AW967" s="60">
        <v>17922.060000000001</v>
      </c>
      <c r="AX967" s="60">
        <v>7882.55</v>
      </c>
      <c r="AY967" s="60">
        <v>25587.95</v>
      </c>
      <c r="AZ967" s="60">
        <v>75015.69</v>
      </c>
      <c r="BA967" s="60">
        <v>86434.07</v>
      </c>
      <c r="BB967" s="60">
        <v>16188.15</v>
      </c>
      <c r="BC967" s="60">
        <v>14363.65</v>
      </c>
      <c r="BD967" s="60">
        <v>2801.29</v>
      </c>
      <c r="BE967" s="60">
        <v>15018.59</v>
      </c>
      <c r="BF967" s="60">
        <v>0</v>
      </c>
      <c r="BG967" s="60">
        <v>0</v>
      </c>
      <c r="BH967" s="60">
        <v>0</v>
      </c>
      <c r="BI967" s="60">
        <v>261214</v>
      </c>
      <c r="BJ967" s="61">
        <v>499</v>
      </c>
      <c r="BK967" s="2" t="s">
        <v>1023</v>
      </c>
    </row>
    <row r="968" spans="1:63" s="1" customFormat="1" ht="15" x14ac:dyDescent="0.25">
      <c r="A968" s="56" t="s">
        <v>127</v>
      </c>
      <c r="B968" s="56" t="s">
        <v>104</v>
      </c>
      <c r="C968" s="56" t="s">
        <v>128</v>
      </c>
      <c r="D968"/>
      <c r="E968"/>
      <c r="F968"/>
      <c r="G968" s="56" t="s">
        <v>129</v>
      </c>
      <c r="H968" s="56" t="s">
        <v>130</v>
      </c>
      <c r="I968" s="56" t="s">
        <v>1015</v>
      </c>
      <c r="J968"/>
      <c r="K968" s="56" t="s">
        <v>70</v>
      </c>
      <c r="L968" s="56" t="s">
        <v>131</v>
      </c>
      <c r="M968"/>
      <c r="N968"/>
      <c r="O968" s="56" t="s">
        <v>1016</v>
      </c>
      <c r="P968"/>
      <c r="Q968" s="56" t="s">
        <v>1018</v>
      </c>
      <c r="R968"/>
      <c r="S968"/>
      <c r="T968" s="56" t="s">
        <v>4058</v>
      </c>
      <c r="U968" s="56" t="s">
        <v>4058</v>
      </c>
      <c r="V968" s="56" t="s">
        <v>4061</v>
      </c>
      <c r="W968" s="58">
        <v>47421</v>
      </c>
      <c r="X968" s="59" t="s">
        <v>4062</v>
      </c>
      <c r="Y968" s="56" t="s">
        <v>1028</v>
      </c>
      <c r="Z968" s="56" t="s">
        <v>1029</v>
      </c>
      <c r="AA968" s="56" t="s">
        <v>94</v>
      </c>
      <c r="AB968" s="56" t="s">
        <v>1030</v>
      </c>
      <c r="AC968" s="56" t="s">
        <v>95</v>
      </c>
      <c r="AD968"/>
      <c r="AE968" s="56" t="s">
        <v>1031</v>
      </c>
      <c r="AF968" s="56" t="s">
        <v>1032</v>
      </c>
      <c r="AG968" s="56" t="s">
        <v>115</v>
      </c>
      <c r="AH968" s="56" t="s">
        <v>1033</v>
      </c>
      <c r="AI968" s="56" t="s">
        <v>74</v>
      </c>
      <c r="AJ968" s="56" t="s">
        <v>97</v>
      </c>
      <c r="AK968" s="56" t="s">
        <v>109</v>
      </c>
      <c r="AL968" s="56" t="s">
        <v>110</v>
      </c>
      <c r="AM968"/>
      <c r="AN968" s="56" t="s">
        <v>75</v>
      </c>
      <c r="AO968" s="56" t="s">
        <v>3</v>
      </c>
      <c r="AP968" s="60">
        <v>63.23</v>
      </c>
      <c r="AQ968" s="60">
        <v>0</v>
      </c>
      <c r="AR968" s="58">
        <v>1</v>
      </c>
      <c r="AS968" s="58">
        <v>0</v>
      </c>
      <c r="AT968" s="60">
        <v>17164.939999999999</v>
      </c>
      <c r="AU968" s="60">
        <v>15018.59</v>
      </c>
      <c r="AV968" s="60">
        <v>63.23</v>
      </c>
      <c r="AW968" s="60">
        <v>17922.060000000001</v>
      </c>
      <c r="AX968" s="60">
        <v>7882.55</v>
      </c>
      <c r="AY968" s="60">
        <v>25587.95</v>
      </c>
      <c r="AZ968" s="60">
        <v>75015.69</v>
      </c>
      <c r="BA968" s="60">
        <v>86434.07</v>
      </c>
      <c r="BB968" s="60">
        <v>16188.15</v>
      </c>
      <c r="BC968" s="60">
        <v>14363.65</v>
      </c>
      <c r="BD968" s="60">
        <v>2801.29</v>
      </c>
      <c r="BE968" s="60">
        <v>15018.59</v>
      </c>
      <c r="BF968" s="60">
        <v>0</v>
      </c>
      <c r="BG968" s="60">
        <v>0</v>
      </c>
      <c r="BH968" s="60">
        <v>0</v>
      </c>
      <c r="BI968" s="60">
        <v>261214</v>
      </c>
      <c r="BJ968" s="61">
        <v>499</v>
      </c>
      <c r="BK968" s="2" t="s">
        <v>1023</v>
      </c>
    </row>
    <row r="969" spans="1:63" s="1" customFormat="1" ht="15" x14ac:dyDescent="0.25">
      <c r="A969" s="56" t="s">
        <v>127</v>
      </c>
      <c r="B969" s="56" t="s">
        <v>104</v>
      </c>
      <c r="C969" s="56" t="s">
        <v>128</v>
      </c>
      <c r="D969"/>
      <c r="E969"/>
      <c r="F969"/>
      <c r="G969" s="56" t="s">
        <v>129</v>
      </c>
      <c r="H969" s="56" t="s">
        <v>130</v>
      </c>
      <c r="I969" s="56" t="s">
        <v>1015</v>
      </c>
      <c r="J969"/>
      <c r="K969" s="56" t="s">
        <v>70</v>
      </c>
      <c r="L969" s="56" t="s">
        <v>131</v>
      </c>
      <c r="M969"/>
      <c r="N969"/>
      <c r="O969" s="56" t="s">
        <v>1016</v>
      </c>
      <c r="P969"/>
      <c r="Q969" s="56" t="s">
        <v>1018</v>
      </c>
      <c r="R969"/>
      <c r="S969"/>
      <c r="T969" s="56" t="s">
        <v>4058</v>
      </c>
      <c r="U969" s="56" t="s">
        <v>4058</v>
      </c>
      <c r="V969" s="56" t="s">
        <v>4063</v>
      </c>
      <c r="W969" s="58">
        <v>47422</v>
      </c>
      <c r="X969" s="59" t="s">
        <v>4064</v>
      </c>
      <c r="Y969" s="56" t="s">
        <v>1028</v>
      </c>
      <c r="Z969" s="56" t="s">
        <v>1029</v>
      </c>
      <c r="AA969" s="56" t="s">
        <v>94</v>
      </c>
      <c r="AB969" s="56" t="s">
        <v>1030</v>
      </c>
      <c r="AC969" s="56" t="s">
        <v>95</v>
      </c>
      <c r="AD969"/>
      <c r="AE969" s="56" t="s">
        <v>1031</v>
      </c>
      <c r="AF969" s="56" t="s">
        <v>1032</v>
      </c>
      <c r="AG969" s="56" t="s">
        <v>115</v>
      </c>
      <c r="AH969" s="56" t="s">
        <v>1033</v>
      </c>
      <c r="AI969" s="56" t="s">
        <v>74</v>
      </c>
      <c r="AJ969" s="56" t="s">
        <v>97</v>
      </c>
      <c r="AK969" s="56" t="s">
        <v>109</v>
      </c>
      <c r="AL969" s="56" t="s">
        <v>110</v>
      </c>
      <c r="AM969"/>
      <c r="AN969" s="56" t="s">
        <v>75</v>
      </c>
      <c r="AO969" s="56" t="s">
        <v>3</v>
      </c>
      <c r="AP969" s="60">
        <v>172.46</v>
      </c>
      <c r="AQ969" s="60">
        <v>0</v>
      </c>
      <c r="AR969" s="58">
        <v>1</v>
      </c>
      <c r="AS969" s="58">
        <v>0</v>
      </c>
      <c r="AT969" s="60">
        <v>17164.939999999999</v>
      </c>
      <c r="AU969" s="60">
        <v>15018.59</v>
      </c>
      <c r="AV969" s="60">
        <v>172.46</v>
      </c>
      <c r="AW969" s="60">
        <v>17922.060000000001</v>
      </c>
      <c r="AX969" s="60">
        <v>7882.55</v>
      </c>
      <c r="AY969" s="60">
        <v>25587.95</v>
      </c>
      <c r="AZ969" s="60">
        <v>75015.69</v>
      </c>
      <c r="BA969" s="60">
        <v>86434.07</v>
      </c>
      <c r="BB969" s="60">
        <v>16188.15</v>
      </c>
      <c r="BC969" s="60">
        <v>14363.65</v>
      </c>
      <c r="BD969" s="60">
        <v>2801.29</v>
      </c>
      <c r="BE969" s="60">
        <v>15018.59</v>
      </c>
      <c r="BF969" s="60">
        <v>0</v>
      </c>
      <c r="BG969" s="60">
        <v>0</v>
      </c>
      <c r="BH969" s="60">
        <v>0</v>
      </c>
      <c r="BI969" s="60">
        <v>261214</v>
      </c>
      <c r="BJ969" s="61">
        <v>499</v>
      </c>
      <c r="BK969" s="2" t="s">
        <v>1023</v>
      </c>
    </row>
    <row r="970" spans="1:63" s="1" customFormat="1" ht="15" x14ac:dyDescent="0.25">
      <c r="A970" s="56" t="s">
        <v>127</v>
      </c>
      <c r="B970" s="56" t="s">
        <v>104</v>
      </c>
      <c r="C970" s="56" t="s">
        <v>128</v>
      </c>
      <c r="D970"/>
      <c r="E970"/>
      <c r="F970"/>
      <c r="G970" s="56" t="s">
        <v>129</v>
      </c>
      <c r="H970" s="56" t="s">
        <v>130</v>
      </c>
      <c r="I970" s="56" t="s">
        <v>1015</v>
      </c>
      <c r="J970"/>
      <c r="K970" s="56" t="s">
        <v>70</v>
      </c>
      <c r="L970" s="56" t="s">
        <v>131</v>
      </c>
      <c r="M970"/>
      <c r="N970"/>
      <c r="O970" s="56" t="s">
        <v>1016</v>
      </c>
      <c r="P970"/>
      <c r="Q970" s="56" t="s">
        <v>1018</v>
      </c>
      <c r="R970"/>
      <c r="S970"/>
      <c r="T970" s="56" t="s">
        <v>4058</v>
      </c>
      <c r="U970" s="56" t="s">
        <v>4056</v>
      </c>
      <c r="V970" s="56" t="s">
        <v>1034</v>
      </c>
      <c r="W970" s="58">
        <v>45480</v>
      </c>
      <c r="X970" s="59" t="s">
        <v>4065</v>
      </c>
      <c r="Y970" s="56" t="s">
        <v>765</v>
      </c>
      <c r="Z970" s="56" t="s">
        <v>802</v>
      </c>
      <c r="AA970" s="56" t="s">
        <v>98</v>
      </c>
      <c r="AB970" s="56" t="s">
        <v>99</v>
      </c>
      <c r="AC970" s="56" t="s">
        <v>100</v>
      </c>
      <c r="AD970"/>
      <c r="AE970" s="56" t="s">
        <v>803</v>
      </c>
      <c r="AF970" s="56" t="s">
        <v>762</v>
      </c>
      <c r="AG970" s="56" t="s">
        <v>763</v>
      </c>
      <c r="AH970" s="56" t="s">
        <v>764</v>
      </c>
      <c r="AI970" s="56" t="s">
        <v>74</v>
      </c>
      <c r="AJ970" s="56" t="s">
        <v>98</v>
      </c>
      <c r="AK970" s="56" t="s">
        <v>765</v>
      </c>
      <c r="AL970" s="56" t="s">
        <v>765</v>
      </c>
      <c r="AM970"/>
      <c r="AN970" s="56" t="s">
        <v>75</v>
      </c>
      <c r="AO970" s="56" t="s">
        <v>3</v>
      </c>
      <c r="AP970" s="60">
        <v>100</v>
      </c>
      <c r="AQ970" s="60">
        <v>0</v>
      </c>
      <c r="AR970" s="58">
        <v>1</v>
      </c>
      <c r="AS970" s="58">
        <v>0</v>
      </c>
      <c r="AT970" s="60">
        <v>17164.939999999999</v>
      </c>
      <c r="AU970" s="60">
        <v>15018.59</v>
      </c>
      <c r="AV970" s="60">
        <v>100</v>
      </c>
      <c r="AW970" s="60">
        <v>17922.060000000001</v>
      </c>
      <c r="AX970" s="60">
        <v>7882.55</v>
      </c>
      <c r="AY970" s="60">
        <v>25587.95</v>
      </c>
      <c r="AZ970" s="60">
        <v>75015.69</v>
      </c>
      <c r="BA970" s="60">
        <v>86434.07</v>
      </c>
      <c r="BB970" s="60">
        <v>16188.15</v>
      </c>
      <c r="BC970" s="60">
        <v>14363.65</v>
      </c>
      <c r="BD970" s="60">
        <v>2801.29</v>
      </c>
      <c r="BE970" s="60">
        <v>15018.59</v>
      </c>
      <c r="BF970" s="60">
        <v>0</v>
      </c>
      <c r="BG970" s="60">
        <v>0</v>
      </c>
      <c r="BH970" s="60">
        <v>0</v>
      </c>
      <c r="BI970" s="60">
        <v>261214</v>
      </c>
      <c r="BJ970" s="61">
        <v>499</v>
      </c>
      <c r="BK970" s="2" t="s">
        <v>1023</v>
      </c>
    </row>
    <row r="971" spans="1:63" s="1" customFormat="1" ht="15" x14ac:dyDescent="0.25">
      <c r="A971" s="56" t="s">
        <v>127</v>
      </c>
      <c r="B971" s="56" t="s">
        <v>104</v>
      </c>
      <c r="C971" s="56" t="s">
        <v>128</v>
      </c>
      <c r="D971"/>
      <c r="E971"/>
      <c r="F971"/>
      <c r="G971" s="56" t="s">
        <v>129</v>
      </c>
      <c r="H971" s="56" t="s">
        <v>130</v>
      </c>
      <c r="I971" s="56" t="s">
        <v>1015</v>
      </c>
      <c r="J971"/>
      <c r="K971" s="56" t="s">
        <v>70</v>
      </c>
      <c r="L971" s="56" t="s">
        <v>131</v>
      </c>
      <c r="M971"/>
      <c r="N971"/>
      <c r="O971" s="56" t="s">
        <v>1016</v>
      </c>
      <c r="P971"/>
      <c r="Q971" s="56" t="s">
        <v>1018</v>
      </c>
      <c r="R971"/>
      <c r="S971"/>
      <c r="T971" s="56" t="s">
        <v>4058</v>
      </c>
      <c r="U971" s="56" t="s">
        <v>4056</v>
      </c>
      <c r="V971" s="56" t="s">
        <v>4019</v>
      </c>
      <c r="W971" s="58">
        <v>45481</v>
      </c>
      <c r="X971" s="59" t="s">
        <v>4066</v>
      </c>
      <c r="Y971" s="56" t="s">
        <v>765</v>
      </c>
      <c r="Z971" s="56" t="s">
        <v>802</v>
      </c>
      <c r="AA971" s="56" t="s">
        <v>98</v>
      </c>
      <c r="AB971" s="56" t="s">
        <v>99</v>
      </c>
      <c r="AC971" s="56" t="s">
        <v>100</v>
      </c>
      <c r="AD971"/>
      <c r="AE971" s="56" t="s">
        <v>803</v>
      </c>
      <c r="AF971" s="56" t="s">
        <v>762</v>
      </c>
      <c r="AG971" s="56" t="s">
        <v>763</v>
      </c>
      <c r="AH971" s="56" t="s">
        <v>764</v>
      </c>
      <c r="AI971" s="56" t="s">
        <v>74</v>
      </c>
      <c r="AJ971" s="56" t="s">
        <v>98</v>
      </c>
      <c r="AK971" s="56" t="s">
        <v>765</v>
      </c>
      <c r="AL971" s="56" t="s">
        <v>765</v>
      </c>
      <c r="AM971"/>
      <c r="AN971" s="56" t="s">
        <v>75</v>
      </c>
      <c r="AO971" s="56" t="s">
        <v>3</v>
      </c>
      <c r="AP971" s="60">
        <v>100</v>
      </c>
      <c r="AQ971" s="60">
        <v>0</v>
      </c>
      <c r="AR971" s="58">
        <v>1</v>
      </c>
      <c r="AS971" s="58">
        <v>0</v>
      </c>
      <c r="AT971" s="60">
        <v>17164.939999999999</v>
      </c>
      <c r="AU971" s="60">
        <v>15018.59</v>
      </c>
      <c r="AV971" s="60">
        <v>100</v>
      </c>
      <c r="AW971" s="60">
        <v>17922.060000000001</v>
      </c>
      <c r="AX971" s="60">
        <v>7882.55</v>
      </c>
      <c r="AY971" s="60">
        <v>25587.95</v>
      </c>
      <c r="AZ971" s="60">
        <v>75015.69</v>
      </c>
      <c r="BA971" s="60">
        <v>86434.07</v>
      </c>
      <c r="BB971" s="60">
        <v>16188.15</v>
      </c>
      <c r="BC971" s="60">
        <v>14363.65</v>
      </c>
      <c r="BD971" s="60">
        <v>2801.29</v>
      </c>
      <c r="BE971" s="60">
        <v>15018.59</v>
      </c>
      <c r="BF971" s="60">
        <v>0</v>
      </c>
      <c r="BG971" s="60">
        <v>0</v>
      </c>
      <c r="BH971" s="60">
        <v>0</v>
      </c>
      <c r="BI971" s="60">
        <v>261214</v>
      </c>
      <c r="BJ971" s="61">
        <v>499</v>
      </c>
      <c r="BK971" s="2" t="s">
        <v>1023</v>
      </c>
    </row>
    <row r="972" spans="1:63" s="1" customFormat="1" ht="15" x14ac:dyDescent="0.25">
      <c r="A972" s="56" t="s">
        <v>127</v>
      </c>
      <c r="B972" s="56" t="s">
        <v>104</v>
      </c>
      <c r="C972" s="56" t="s">
        <v>128</v>
      </c>
      <c r="D972"/>
      <c r="E972"/>
      <c r="F972"/>
      <c r="G972" s="56" t="s">
        <v>129</v>
      </c>
      <c r="H972" s="56" t="s">
        <v>130</v>
      </c>
      <c r="I972" s="56" t="s">
        <v>1015</v>
      </c>
      <c r="J972"/>
      <c r="K972" s="56" t="s">
        <v>70</v>
      </c>
      <c r="L972" s="56" t="s">
        <v>131</v>
      </c>
      <c r="M972"/>
      <c r="N972"/>
      <c r="O972" s="56" t="s">
        <v>1016</v>
      </c>
      <c r="P972"/>
      <c r="Q972" s="56" t="s">
        <v>1018</v>
      </c>
      <c r="R972"/>
      <c r="S972"/>
      <c r="T972" s="56" t="s">
        <v>4058</v>
      </c>
      <c r="U972" s="56" t="s">
        <v>4056</v>
      </c>
      <c r="V972" s="56" t="s">
        <v>112</v>
      </c>
      <c r="W972" s="58">
        <v>43286</v>
      </c>
      <c r="X972" s="59" t="s">
        <v>4067</v>
      </c>
      <c r="Y972" s="56" t="s">
        <v>3423</v>
      </c>
      <c r="Z972" s="56" t="s">
        <v>3424</v>
      </c>
      <c r="AA972" s="56" t="s">
        <v>105</v>
      </c>
      <c r="AB972" s="56" t="s">
        <v>106</v>
      </c>
      <c r="AC972" s="56" t="s">
        <v>107</v>
      </c>
      <c r="AD972"/>
      <c r="AE972" s="56" t="s">
        <v>3425</v>
      </c>
      <c r="AF972" s="56" t="s">
        <v>876</v>
      </c>
      <c r="AG972" s="56" t="s">
        <v>115</v>
      </c>
      <c r="AH972" s="56" t="s">
        <v>3426</v>
      </c>
      <c r="AI972" s="56" t="s">
        <v>74</v>
      </c>
      <c r="AJ972" s="56" t="s">
        <v>108</v>
      </c>
      <c r="AK972" s="56" t="s">
        <v>3427</v>
      </c>
      <c r="AL972" s="56" t="s">
        <v>3427</v>
      </c>
      <c r="AM972"/>
      <c r="AN972" s="56" t="s">
        <v>75</v>
      </c>
      <c r="AO972" s="56" t="s">
        <v>3</v>
      </c>
      <c r="AP972" s="60">
        <v>228.07</v>
      </c>
      <c r="AQ972" s="60">
        <v>0</v>
      </c>
      <c r="AR972" s="58">
        <v>1</v>
      </c>
      <c r="AS972" s="58">
        <v>0</v>
      </c>
      <c r="AT972" s="60">
        <v>17164.939999999999</v>
      </c>
      <c r="AU972" s="60">
        <v>15018.59</v>
      </c>
      <c r="AV972" s="60">
        <v>228.07</v>
      </c>
      <c r="AW972" s="60">
        <v>17922.060000000001</v>
      </c>
      <c r="AX972" s="60">
        <v>7882.55</v>
      </c>
      <c r="AY972" s="60">
        <v>25587.95</v>
      </c>
      <c r="AZ972" s="60">
        <v>75015.69</v>
      </c>
      <c r="BA972" s="60">
        <v>86434.07</v>
      </c>
      <c r="BB972" s="60">
        <v>16188.15</v>
      </c>
      <c r="BC972" s="60">
        <v>14363.65</v>
      </c>
      <c r="BD972" s="60">
        <v>2801.29</v>
      </c>
      <c r="BE972" s="60">
        <v>15018.59</v>
      </c>
      <c r="BF972" s="60">
        <v>0</v>
      </c>
      <c r="BG972" s="60">
        <v>0</v>
      </c>
      <c r="BH972" s="60">
        <v>0</v>
      </c>
      <c r="BI972" s="60">
        <v>261214</v>
      </c>
      <c r="BJ972" s="61">
        <v>499</v>
      </c>
      <c r="BK972" s="2" t="s">
        <v>1023</v>
      </c>
    </row>
    <row r="973" spans="1:63" s="1" customFormat="1" ht="15" x14ac:dyDescent="0.25">
      <c r="A973" s="56" t="s">
        <v>127</v>
      </c>
      <c r="B973" s="56" t="s">
        <v>104</v>
      </c>
      <c r="C973" s="56" t="s">
        <v>128</v>
      </c>
      <c r="D973"/>
      <c r="E973"/>
      <c r="F973"/>
      <c r="G973" s="56" t="s">
        <v>129</v>
      </c>
      <c r="H973" s="56" t="s">
        <v>130</v>
      </c>
      <c r="I973" s="56" t="s">
        <v>1015</v>
      </c>
      <c r="J973"/>
      <c r="K973" s="56" t="s">
        <v>70</v>
      </c>
      <c r="L973" s="56" t="s">
        <v>131</v>
      </c>
      <c r="M973"/>
      <c r="N973"/>
      <c r="O973" s="56" t="s">
        <v>1016</v>
      </c>
      <c r="P973"/>
      <c r="Q973" s="56" t="s">
        <v>1018</v>
      </c>
      <c r="R973"/>
      <c r="S973"/>
      <c r="T973" s="56" t="s">
        <v>4068</v>
      </c>
      <c r="U973" s="56" t="s">
        <v>4058</v>
      </c>
      <c r="V973" s="56" t="s">
        <v>4069</v>
      </c>
      <c r="W973" s="58">
        <v>41413</v>
      </c>
      <c r="X973" s="59" t="s">
        <v>4070</v>
      </c>
      <c r="Y973" s="56" t="s">
        <v>1025</v>
      </c>
      <c r="Z973" s="56" t="s">
        <v>1026</v>
      </c>
      <c r="AA973" s="56" t="s">
        <v>98</v>
      </c>
      <c r="AB973" s="56" t="s">
        <v>99</v>
      </c>
      <c r="AC973" s="56" t="s">
        <v>100</v>
      </c>
      <c r="AD973"/>
      <c r="AE973" s="56" t="s">
        <v>1027</v>
      </c>
      <c r="AF973" s="56" t="s">
        <v>762</v>
      </c>
      <c r="AG973" s="56" t="s">
        <v>763</v>
      </c>
      <c r="AH973" s="56" t="s">
        <v>764</v>
      </c>
      <c r="AI973" s="56" t="s">
        <v>74</v>
      </c>
      <c r="AJ973" s="56" t="s">
        <v>98</v>
      </c>
      <c r="AK973" s="56" t="s">
        <v>765</v>
      </c>
      <c r="AL973" s="56" t="s">
        <v>765</v>
      </c>
      <c r="AM973"/>
      <c r="AN973" s="56" t="s">
        <v>75</v>
      </c>
      <c r="AO973" s="56" t="s">
        <v>3</v>
      </c>
      <c r="AP973" s="60">
        <v>42</v>
      </c>
      <c r="AQ973" s="60">
        <v>0</v>
      </c>
      <c r="AR973" s="58">
        <v>1</v>
      </c>
      <c r="AS973" s="58">
        <v>0</v>
      </c>
      <c r="AT973" s="60">
        <v>17164.939999999999</v>
      </c>
      <c r="AU973" s="60">
        <v>15018.59</v>
      </c>
      <c r="AV973" s="60">
        <v>42</v>
      </c>
      <c r="AW973" s="60">
        <v>17922.060000000001</v>
      </c>
      <c r="AX973" s="60">
        <v>7882.55</v>
      </c>
      <c r="AY973" s="60">
        <v>25587.95</v>
      </c>
      <c r="AZ973" s="60">
        <v>75015.69</v>
      </c>
      <c r="BA973" s="60">
        <v>86434.07</v>
      </c>
      <c r="BB973" s="60">
        <v>16188.15</v>
      </c>
      <c r="BC973" s="60">
        <v>14363.65</v>
      </c>
      <c r="BD973" s="60">
        <v>2801.29</v>
      </c>
      <c r="BE973" s="60">
        <v>15018.59</v>
      </c>
      <c r="BF973" s="60">
        <v>0</v>
      </c>
      <c r="BG973" s="60">
        <v>0</v>
      </c>
      <c r="BH973" s="60">
        <v>0</v>
      </c>
      <c r="BI973" s="60">
        <v>261214</v>
      </c>
      <c r="BJ973" s="61">
        <v>499</v>
      </c>
      <c r="BK973" s="2" t="s">
        <v>1023</v>
      </c>
    </row>
    <row r="974" spans="1:63" s="1" customFormat="1" ht="15" x14ac:dyDescent="0.25">
      <c r="A974" s="56" t="s">
        <v>127</v>
      </c>
      <c r="B974" s="56" t="s">
        <v>104</v>
      </c>
      <c r="C974" s="56" t="s">
        <v>128</v>
      </c>
      <c r="D974"/>
      <c r="E974"/>
      <c r="F974"/>
      <c r="G974" s="56" t="s">
        <v>129</v>
      </c>
      <c r="H974" s="56" t="s">
        <v>130</v>
      </c>
      <c r="I974" s="56" t="s">
        <v>1015</v>
      </c>
      <c r="J974"/>
      <c r="K974" s="56" t="s">
        <v>70</v>
      </c>
      <c r="L974" s="56" t="s">
        <v>131</v>
      </c>
      <c r="M974"/>
      <c r="N974"/>
      <c r="O974" s="56" t="s">
        <v>1016</v>
      </c>
      <c r="P974"/>
      <c r="Q974" s="56" t="s">
        <v>1018</v>
      </c>
      <c r="R974"/>
      <c r="S974"/>
      <c r="T974" s="56" t="s">
        <v>4068</v>
      </c>
      <c r="U974" s="56" t="s">
        <v>4068</v>
      </c>
      <c r="V974" s="56" t="s">
        <v>4071</v>
      </c>
      <c r="W974" s="58">
        <v>48641</v>
      </c>
      <c r="X974" s="59" t="s">
        <v>4072</v>
      </c>
      <c r="Y974" s="56" t="s">
        <v>837</v>
      </c>
      <c r="Z974" s="56" t="s">
        <v>838</v>
      </c>
      <c r="AA974" s="56" t="s">
        <v>76</v>
      </c>
      <c r="AB974" s="56" t="s">
        <v>77</v>
      </c>
      <c r="AC974" s="56" t="s">
        <v>78</v>
      </c>
      <c r="AD974"/>
      <c r="AE974" s="56" t="s">
        <v>171</v>
      </c>
      <c r="AF974" s="56" t="s">
        <v>96</v>
      </c>
      <c r="AG974" s="56" t="s">
        <v>73</v>
      </c>
      <c r="AH974" s="56" t="s">
        <v>172</v>
      </c>
      <c r="AI974" s="56" t="s">
        <v>74</v>
      </c>
      <c r="AJ974" s="56" t="s">
        <v>79</v>
      </c>
      <c r="AK974" s="56" t="s">
        <v>170</v>
      </c>
      <c r="AL974" s="56" t="s">
        <v>170</v>
      </c>
      <c r="AM974"/>
      <c r="AN974" s="56" t="s">
        <v>75</v>
      </c>
      <c r="AO974" s="56" t="s">
        <v>3</v>
      </c>
      <c r="AP974" s="60">
        <v>14.69</v>
      </c>
      <c r="AQ974" s="60">
        <v>0</v>
      </c>
      <c r="AR974" s="58">
        <v>1</v>
      </c>
      <c r="AS974" s="58">
        <v>0</v>
      </c>
      <c r="AT974" s="60">
        <v>17164.939999999999</v>
      </c>
      <c r="AU974" s="60">
        <v>15018.59</v>
      </c>
      <c r="AV974" s="60">
        <v>14.69</v>
      </c>
      <c r="AW974" s="60">
        <v>17922.060000000001</v>
      </c>
      <c r="AX974" s="60">
        <v>7882.55</v>
      </c>
      <c r="AY974" s="60">
        <v>25587.95</v>
      </c>
      <c r="AZ974" s="60">
        <v>75015.69</v>
      </c>
      <c r="BA974" s="60">
        <v>86434.07</v>
      </c>
      <c r="BB974" s="60">
        <v>16188.15</v>
      </c>
      <c r="BC974" s="60">
        <v>14363.65</v>
      </c>
      <c r="BD974" s="60">
        <v>2801.29</v>
      </c>
      <c r="BE974" s="60">
        <v>15018.59</v>
      </c>
      <c r="BF974" s="60">
        <v>0</v>
      </c>
      <c r="BG974" s="60">
        <v>0</v>
      </c>
      <c r="BH974" s="60">
        <v>0</v>
      </c>
      <c r="BI974" s="60">
        <v>261214</v>
      </c>
      <c r="BJ974" s="61">
        <v>499</v>
      </c>
      <c r="BK974" s="2" t="s">
        <v>1023</v>
      </c>
    </row>
    <row r="975" spans="1:63" s="1" customFormat="1" ht="15" x14ac:dyDescent="0.25">
      <c r="A975" s="56" t="s">
        <v>127</v>
      </c>
      <c r="B975" s="56" t="s">
        <v>104</v>
      </c>
      <c r="C975" s="56" t="s">
        <v>128</v>
      </c>
      <c r="D975"/>
      <c r="E975"/>
      <c r="F975"/>
      <c r="G975" s="56" t="s">
        <v>129</v>
      </c>
      <c r="H975" s="56" t="s">
        <v>130</v>
      </c>
      <c r="I975" s="56" t="s">
        <v>1015</v>
      </c>
      <c r="J975"/>
      <c r="K975" s="56" t="s">
        <v>70</v>
      </c>
      <c r="L975" s="56" t="s">
        <v>131</v>
      </c>
      <c r="M975"/>
      <c r="N975"/>
      <c r="O975" s="56" t="s">
        <v>1016</v>
      </c>
      <c r="P975"/>
      <c r="Q975" s="56" t="s">
        <v>1017</v>
      </c>
      <c r="R975"/>
      <c r="S975"/>
      <c r="T975" s="56" t="s">
        <v>4073</v>
      </c>
      <c r="U975" s="56" t="s">
        <v>4073</v>
      </c>
      <c r="V975" s="56" t="s">
        <v>4074</v>
      </c>
      <c r="W975" s="58">
        <v>37614</v>
      </c>
      <c r="X975" s="59" t="s">
        <v>4075</v>
      </c>
      <c r="Y975" s="56" t="s">
        <v>82</v>
      </c>
      <c r="Z975" s="56" t="s">
        <v>83</v>
      </c>
      <c r="AA975" s="56" t="s">
        <v>76</v>
      </c>
      <c r="AB975" s="56" t="s">
        <v>84</v>
      </c>
      <c r="AC975" s="56" t="s">
        <v>85</v>
      </c>
      <c r="AD975"/>
      <c r="AE975" s="56" t="s">
        <v>86</v>
      </c>
      <c r="AF975" s="56" t="s">
        <v>87</v>
      </c>
      <c r="AG975"/>
      <c r="AH975" s="56" t="s">
        <v>88</v>
      </c>
      <c r="AI975" s="56" t="s">
        <v>89</v>
      </c>
      <c r="AJ975" s="56" t="s">
        <v>79</v>
      </c>
      <c r="AK975" s="56" t="s">
        <v>90</v>
      </c>
      <c r="AL975" s="56" t="s">
        <v>90</v>
      </c>
      <c r="AM975"/>
      <c r="AN975" s="56" t="s">
        <v>75</v>
      </c>
      <c r="AO975" s="56" t="s">
        <v>3</v>
      </c>
      <c r="AP975" s="60">
        <v>210.41</v>
      </c>
      <c r="AQ975" s="60">
        <v>0</v>
      </c>
      <c r="AR975" s="58">
        <v>1</v>
      </c>
      <c r="AS975" s="58">
        <v>0</v>
      </c>
      <c r="AT975" s="60">
        <v>17164.939999999999</v>
      </c>
      <c r="AU975" s="60">
        <v>15018.59</v>
      </c>
      <c r="AV975" s="60">
        <v>210.41</v>
      </c>
      <c r="AW975" s="60">
        <v>17922.060000000001</v>
      </c>
      <c r="AX975" s="60">
        <v>7882.55</v>
      </c>
      <c r="AY975" s="60">
        <v>25587.95</v>
      </c>
      <c r="AZ975" s="60">
        <v>75015.69</v>
      </c>
      <c r="BA975" s="60">
        <v>86434.07</v>
      </c>
      <c r="BB975" s="60">
        <v>16188.15</v>
      </c>
      <c r="BC975" s="60">
        <v>14363.65</v>
      </c>
      <c r="BD975" s="60">
        <v>2801.29</v>
      </c>
      <c r="BE975" s="60">
        <v>15018.59</v>
      </c>
      <c r="BF975" s="60">
        <v>0</v>
      </c>
      <c r="BG975" s="60">
        <v>0</v>
      </c>
      <c r="BH975" s="60">
        <v>0</v>
      </c>
      <c r="BI975" s="60">
        <v>261214</v>
      </c>
      <c r="BJ975" s="61">
        <v>499</v>
      </c>
      <c r="BK975" s="2" t="s">
        <v>1023</v>
      </c>
    </row>
    <row r="976" spans="1:63" s="1" customFormat="1" ht="15" x14ac:dyDescent="0.25">
      <c r="A976" s="56" t="s">
        <v>127</v>
      </c>
      <c r="B976" s="56" t="s">
        <v>104</v>
      </c>
      <c r="C976" s="56" t="s">
        <v>128</v>
      </c>
      <c r="D976"/>
      <c r="E976"/>
      <c r="F976"/>
      <c r="G976" s="56" t="s">
        <v>129</v>
      </c>
      <c r="H976" s="56" t="s">
        <v>130</v>
      </c>
      <c r="I976" s="56" t="s">
        <v>1015</v>
      </c>
      <c r="J976"/>
      <c r="K976" s="56" t="s">
        <v>70</v>
      </c>
      <c r="L976" s="56" t="s">
        <v>131</v>
      </c>
      <c r="M976"/>
      <c r="N976"/>
      <c r="O976" s="56" t="s">
        <v>1016</v>
      </c>
      <c r="P976"/>
      <c r="Q976" s="56" t="s">
        <v>1018</v>
      </c>
      <c r="R976"/>
      <c r="S976"/>
      <c r="T976" s="56" t="s">
        <v>4076</v>
      </c>
      <c r="U976" s="56" t="s">
        <v>4073</v>
      </c>
      <c r="V976" s="56" t="s">
        <v>4077</v>
      </c>
      <c r="W976" s="58">
        <v>20168</v>
      </c>
      <c r="X976" s="59" t="s">
        <v>4078</v>
      </c>
      <c r="Y976" s="56" t="s">
        <v>4079</v>
      </c>
      <c r="Z976" s="56" t="s">
        <v>4080</v>
      </c>
      <c r="AA976" s="56" t="s">
        <v>1019</v>
      </c>
      <c r="AB976" s="56" t="s">
        <v>3269</v>
      </c>
      <c r="AC976" s="56" t="s">
        <v>197</v>
      </c>
      <c r="AD976"/>
      <c r="AE976" s="56" t="s">
        <v>4081</v>
      </c>
      <c r="AF976" s="56" t="s">
        <v>4082</v>
      </c>
      <c r="AG976" s="56" t="s">
        <v>115</v>
      </c>
      <c r="AH976" s="56" t="s">
        <v>4083</v>
      </c>
      <c r="AI976" s="56" t="s">
        <v>74</v>
      </c>
      <c r="AJ976" s="56" t="s">
        <v>158</v>
      </c>
      <c r="AK976" s="56" t="s">
        <v>4084</v>
      </c>
      <c r="AL976" s="56" t="s">
        <v>4084</v>
      </c>
      <c r="AM976"/>
      <c r="AN976" s="56" t="s">
        <v>75</v>
      </c>
      <c r="AO976" s="56" t="s">
        <v>3</v>
      </c>
      <c r="AP976" s="60">
        <v>114.5</v>
      </c>
      <c r="AQ976" s="60">
        <v>0</v>
      </c>
      <c r="AR976" s="58">
        <v>1</v>
      </c>
      <c r="AS976" s="58">
        <v>0</v>
      </c>
      <c r="AT976" s="60">
        <v>17164.939999999999</v>
      </c>
      <c r="AU976" s="60">
        <v>15018.59</v>
      </c>
      <c r="AV976" s="60">
        <v>114.5</v>
      </c>
      <c r="AW976" s="60">
        <v>17922.060000000001</v>
      </c>
      <c r="AX976" s="60">
        <v>7882.55</v>
      </c>
      <c r="AY976" s="60">
        <v>25587.95</v>
      </c>
      <c r="AZ976" s="60">
        <v>75015.69</v>
      </c>
      <c r="BA976" s="60">
        <v>86434.07</v>
      </c>
      <c r="BB976" s="60">
        <v>16188.15</v>
      </c>
      <c r="BC976" s="60">
        <v>14363.65</v>
      </c>
      <c r="BD976" s="60">
        <v>2801.29</v>
      </c>
      <c r="BE976" s="60">
        <v>15018.59</v>
      </c>
      <c r="BF976" s="60">
        <v>0</v>
      </c>
      <c r="BG976" s="60">
        <v>0</v>
      </c>
      <c r="BH976" s="60">
        <v>0</v>
      </c>
      <c r="BI976" s="60">
        <v>261214</v>
      </c>
      <c r="BJ976" s="61">
        <v>499</v>
      </c>
      <c r="BK976" s="2" t="s">
        <v>1023</v>
      </c>
    </row>
    <row r="977" spans="1:87" s="1" customFormat="1" ht="15" x14ac:dyDescent="0.25">
      <c r="A977" s="56" t="s">
        <v>127</v>
      </c>
      <c r="B977" s="56" t="s">
        <v>104</v>
      </c>
      <c r="C977" s="56" t="s">
        <v>128</v>
      </c>
      <c r="D977"/>
      <c r="E977"/>
      <c r="F977"/>
      <c r="G977" s="56" t="s">
        <v>129</v>
      </c>
      <c r="H977" s="56" t="s">
        <v>130</v>
      </c>
      <c r="I977" s="56" t="s">
        <v>1015</v>
      </c>
      <c r="J977"/>
      <c r="K977" s="56" t="s">
        <v>70</v>
      </c>
      <c r="L977" s="56" t="s">
        <v>131</v>
      </c>
      <c r="M977"/>
      <c r="N977"/>
      <c r="O977" s="56" t="s">
        <v>1016</v>
      </c>
      <c r="P977"/>
      <c r="Q977" s="56" t="s">
        <v>1018</v>
      </c>
      <c r="R977"/>
      <c r="S977"/>
      <c r="T977" s="56" t="s">
        <v>4076</v>
      </c>
      <c r="U977" s="56" t="s">
        <v>4058</v>
      </c>
      <c r="V977" s="56" t="s">
        <v>3802</v>
      </c>
      <c r="W977" s="58">
        <v>22609</v>
      </c>
      <c r="X977" s="59" t="s">
        <v>4085</v>
      </c>
      <c r="Y977" s="56" t="s">
        <v>149</v>
      </c>
      <c r="Z977" s="56" t="s">
        <v>150</v>
      </c>
      <c r="AA977" s="56" t="s">
        <v>1019</v>
      </c>
      <c r="AB977" s="56" t="s">
        <v>152</v>
      </c>
      <c r="AC977" s="56" t="s">
        <v>153</v>
      </c>
      <c r="AD977"/>
      <c r="AE977" s="56" t="s">
        <v>154</v>
      </c>
      <c r="AF977" s="56" t="s">
        <v>155</v>
      </c>
      <c r="AG977" s="56" t="s">
        <v>156</v>
      </c>
      <c r="AH977" s="56" t="s">
        <v>157</v>
      </c>
      <c r="AI977" s="56" t="s">
        <v>74</v>
      </c>
      <c r="AJ977" s="56" t="s">
        <v>158</v>
      </c>
      <c r="AK977" s="56" t="s">
        <v>159</v>
      </c>
      <c r="AL977" s="56" t="s">
        <v>159</v>
      </c>
      <c r="AM977"/>
      <c r="AN977" s="56" t="s">
        <v>75</v>
      </c>
      <c r="AO977" s="56" t="s">
        <v>3</v>
      </c>
      <c r="AP977" s="60">
        <v>88.63</v>
      </c>
      <c r="AQ977" s="60">
        <v>0</v>
      </c>
      <c r="AR977" s="58">
        <v>1</v>
      </c>
      <c r="AS977" s="58">
        <v>0</v>
      </c>
      <c r="AT977" s="60">
        <v>17164.939999999999</v>
      </c>
      <c r="AU977" s="60">
        <v>15018.59</v>
      </c>
      <c r="AV977" s="60">
        <v>88.63</v>
      </c>
      <c r="AW977" s="60">
        <v>17922.060000000001</v>
      </c>
      <c r="AX977" s="60">
        <v>7882.55</v>
      </c>
      <c r="AY977" s="60">
        <v>25587.95</v>
      </c>
      <c r="AZ977" s="60">
        <v>75015.69</v>
      </c>
      <c r="BA977" s="60">
        <v>86434.07</v>
      </c>
      <c r="BB977" s="60">
        <v>16188.15</v>
      </c>
      <c r="BC977" s="60">
        <v>14363.65</v>
      </c>
      <c r="BD977" s="60">
        <v>2801.29</v>
      </c>
      <c r="BE977" s="60">
        <v>15018.59</v>
      </c>
      <c r="BF977" s="60">
        <v>0</v>
      </c>
      <c r="BG977" s="60">
        <v>0</v>
      </c>
      <c r="BH977" s="60">
        <v>0</v>
      </c>
      <c r="BI977" s="60">
        <v>261214</v>
      </c>
      <c r="BJ977" s="61">
        <v>499</v>
      </c>
      <c r="BK977" s="2" t="s">
        <v>1023</v>
      </c>
    </row>
    <row r="978" spans="1:87" s="1" customFormat="1" ht="15" x14ac:dyDescent="0.25">
      <c r="A978" s="56" t="s">
        <v>127</v>
      </c>
      <c r="B978" s="56" t="s">
        <v>104</v>
      </c>
      <c r="C978" s="56" t="s">
        <v>128</v>
      </c>
      <c r="D978"/>
      <c r="E978"/>
      <c r="F978"/>
      <c r="G978" s="56" t="s">
        <v>129</v>
      </c>
      <c r="H978" s="56" t="s">
        <v>130</v>
      </c>
      <c r="I978" s="56" t="s">
        <v>1015</v>
      </c>
      <c r="J978"/>
      <c r="K978" s="56" t="s">
        <v>70</v>
      </c>
      <c r="L978" s="56" t="s">
        <v>131</v>
      </c>
      <c r="M978"/>
      <c r="N978"/>
      <c r="O978" s="56" t="s">
        <v>1016</v>
      </c>
      <c r="P978"/>
      <c r="Q978" s="56" t="s">
        <v>1017</v>
      </c>
      <c r="R978"/>
      <c r="S978"/>
      <c r="T978" s="56" t="s">
        <v>4086</v>
      </c>
      <c r="U978" s="56" t="s">
        <v>4086</v>
      </c>
      <c r="V978" s="56" t="s">
        <v>112</v>
      </c>
      <c r="W978" s="58">
        <v>39985</v>
      </c>
      <c r="X978" s="59" t="s">
        <v>4087</v>
      </c>
      <c r="Y978" s="56" t="s">
        <v>1036</v>
      </c>
      <c r="Z978" s="56" t="s">
        <v>1037</v>
      </c>
      <c r="AA978" s="56" t="s">
        <v>180</v>
      </c>
      <c r="AB978" s="56" t="s">
        <v>181</v>
      </c>
      <c r="AC978" s="56" t="s">
        <v>182</v>
      </c>
      <c r="AD978"/>
      <c r="AE978" s="56" t="s">
        <v>1038</v>
      </c>
      <c r="AF978" s="56" t="s">
        <v>1039</v>
      </c>
      <c r="AG978"/>
      <c r="AH978" s="56" t="s">
        <v>1040</v>
      </c>
      <c r="AI978" s="56" t="s">
        <v>1041</v>
      </c>
      <c r="AJ978" s="56" t="s">
        <v>183</v>
      </c>
      <c r="AK978" s="56" t="s">
        <v>109</v>
      </c>
      <c r="AL978" s="56" t="s">
        <v>110</v>
      </c>
      <c r="AM978"/>
      <c r="AN978" s="56" t="s">
        <v>75</v>
      </c>
      <c r="AO978" s="56" t="s">
        <v>1042</v>
      </c>
      <c r="AP978" s="60">
        <v>1721.76</v>
      </c>
      <c r="AQ978" s="60">
        <v>0</v>
      </c>
      <c r="AR978" s="58">
        <v>1</v>
      </c>
      <c r="AS978" s="58">
        <v>0</v>
      </c>
      <c r="AT978" s="60">
        <v>17164.939999999999</v>
      </c>
      <c r="AU978" s="60">
        <v>15018.59</v>
      </c>
      <c r="AV978" s="60">
        <v>1148</v>
      </c>
      <c r="AW978" s="60">
        <v>17922.060000000001</v>
      </c>
      <c r="AX978" s="60">
        <v>7882.55</v>
      </c>
      <c r="AY978" s="60">
        <v>25587.95</v>
      </c>
      <c r="AZ978" s="60">
        <v>75015.69</v>
      </c>
      <c r="BA978" s="60">
        <v>86434.07</v>
      </c>
      <c r="BB978" s="60">
        <v>16188.15</v>
      </c>
      <c r="BC978" s="60">
        <v>14363.65</v>
      </c>
      <c r="BD978" s="60">
        <v>2801.29</v>
      </c>
      <c r="BE978" s="60">
        <v>15018.59</v>
      </c>
      <c r="BF978" s="60">
        <v>0</v>
      </c>
      <c r="BG978" s="60">
        <v>0</v>
      </c>
      <c r="BH978" s="60">
        <v>0</v>
      </c>
      <c r="BI978" s="60">
        <v>261214</v>
      </c>
      <c r="BJ978" s="61">
        <v>499</v>
      </c>
      <c r="BK978" s="2" t="s">
        <v>1023</v>
      </c>
    </row>
    <row r="979" spans="1:87" s="1" customFormat="1" ht="15" x14ac:dyDescent="0.25">
      <c r="A979" s="56" t="s">
        <v>127</v>
      </c>
      <c r="B979" s="56" t="s">
        <v>104</v>
      </c>
      <c r="C979" s="56" t="s">
        <v>128</v>
      </c>
      <c r="D979"/>
      <c r="E979"/>
      <c r="F979"/>
      <c r="G979" s="56" t="s">
        <v>129</v>
      </c>
      <c r="H979" s="56" t="s">
        <v>130</v>
      </c>
      <c r="I979" s="56" t="s">
        <v>1015</v>
      </c>
      <c r="J979"/>
      <c r="K979" s="56" t="s">
        <v>70</v>
      </c>
      <c r="L979" s="56" t="s">
        <v>131</v>
      </c>
      <c r="M979"/>
      <c r="N979"/>
      <c r="O979" s="56" t="s">
        <v>1016</v>
      </c>
      <c r="P979"/>
      <c r="Q979" s="56" t="s">
        <v>1018</v>
      </c>
      <c r="R979"/>
      <c r="S979"/>
      <c r="T979" s="56" t="s">
        <v>1043</v>
      </c>
      <c r="U979" s="56" t="s">
        <v>4086</v>
      </c>
      <c r="V979" s="56" t="s">
        <v>4088</v>
      </c>
      <c r="W979" s="58">
        <v>43052</v>
      </c>
      <c r="X979" s="59" t="s">
        <v>4089</v>
      </c>
      <c r="Y979" s="56" t="s">
        <v>4090</v>
      </c>
      <c r="Z979" s="56" t="s">
        <v>4091</v>
      </c>
      <c r="AA979" s="56" t="s">
        <v>119</v>
      </c>
      <c r="AB979" s="56" t="s">
        <v>1380</v>
      </c>
      <c r="AC979" s="56" t="s">
        <v>187</v>
      </c>
      <c r="AD979"/>
      <c r="AE979" s="56" t="s">
        <v>4092</v>
      </c>
      <c r="AF979" s="56" t="s">
        <v>1607</v>
      </c>
      <c r="AG979" s="56" t="s">
        <v>115</v>
      </c>
      <c r="AH979" s="56" t="s">
        <v>4093</v>
      </c>
      <c r="AI979" s="56" t="s">
        <v>74</v>
      </c>
      <c r="AJ979" s="56" t="s">
        <v>79</v>
      </c>
      <c r="AK979" s="56" t="s">
        <v>4094</v>
      </c>
      <c r="AL979" s="56" t="s">
        <v>4094</v>
      </c>
      <c r="AM979"/>
      <c r="AN979" s="56" t="s">
        <v>75</v>
      </c>
      <c r="AO979" s="56" t="s">
        <v>3</v>
      </c>
      <c r="AP979" s="60">
        <v>67.84</v>
      </c>
      <c r="AQ979" s="60">
        <v>0</v>
      </c>
      <c r="AR979" s="58">
        <v>1</v>
      </c>
      <c r="AS979" s="58">
        <v>0</v>
      </c>
      <c r="AT979" s="60">
        <v>17164.939999999999</v>
      </c>
      <c r="AU979" s="60">
        <v>15018.59</v>
      </c>
      <c r="AV979" s="60">
        <v>67.84</v>
      </c>
      <c r="AW979" s="60">
        <v>17922.060000000001</v>
      </c>
      <c r="AX979" s="60">
        <v>7882.55</v>
      </c>
      <c r="AY979" s="60">
        <v>25587.95</v>
      </c>
      <c r="AZ979" s="60">
        <v>75015.69</v>
      </c>
      <c r="BA979" s="60">
        <v>86434.07</v>
      </c>
      <c r="BB979" s="60">
        <v>16188.15</v>
      </c>
      <c r="BC979" s="60">
        <v>14363.65</v>
      </c>
      <c r="BD979" s="60">
        <v>2801.29</v>
      </c>
      <c r="BE979" s="60">
        <v>15018.59</v>
      </c>
      <c r="BF979" s="60">
        <v>0</v>
      </c>
      <c r="BG979" s="60">
        <v>0</v>
      </c>
      <c r="BH979" s="60">
        <v>0</v>
      </c>
      <c r="BI979" s="60">
        <v>261214</v>
      </c>
      <c r="BJ979" s="61">
        <v>499</v>
      </c>
      <c r="BK979" s="2" t="s">
        <v>1023</v>
      </c>
    </row>
    <row r="980" spans="1:87" s="1" customFormat="1" ht="15" x14ac:dyDescent="0.25">
      <c r="A980" s="56" t="s">
        <v>127</v>
      </c>
      <c r="B980" s="56" t="s">
        <v>104</v>
      </c>
      <c r="C980" s="56" t="s">
        <v>128</v>
      </c>
      <c r="D980"/>
      <c r="E980"/>
      <c r="F980"/>
      <c r="G980" s="56" t="s">
        <v>129</v>
      </c>
      <c r="H980" s="56" t="s">
        <v>130</v>
      </c>
      <c r="I980" s="56" t="s">
        <v>1015</v>
      </c>
      <c r="J980"/>
      <c r="K980" s="56" t="s">
        <v>70</v>
      </c>
      <c r="L980" s="56" t="s">
        <v>131</v>
      </c>
      <c r="M980"/>
      <c r="N980"/>
      <c r="O980" s="56" t="s">
        <v>1016</v>
      </c>
      <c r="P980"/>
      <c r="Q980" s="56" t="s">
        <v>1018</v>
      </c>
      <c r="R980"/>
      <c r="S980"/>
      <c r="T980" s="56" t="s">
        <v>1043</v>
      </c>
      <c r="U980" s="56" t="s">
        <v>4086</v>
      </c>
      <c r="V980" s="56" t="s">
        <v>4095</v>
      </c>
      <c r="W980" s="58">
        <v>43538</v>
      </c>
      <c r="X980" s="59" t="s">
        <v>4096</v>
      </c>
      <c r="Y980" s="56" t="s">
        <v>837</v>
      </c>
      <c r="Z980" s="56" t="s">
        <v>838</v>
      </c>
      <c r="AA980" s="56" t="s">
        <v>76</v>
      </c>
      <c r="AB980" s="56" t="s">
        <v>77</v>
      </c>
      <c r="AC980" s="56" t="s">
        <v>78</v>
      </c>
      <c r="AD980"/>
      <c r="AE980" s="56" t="s">
        <v>171</v>
      </c>
      <c r="AF980" s="56" t="s">
        <v>96</v>
      </c>
      <c r="AG980" s="56" t="s">
        <v>73</v>
      </c>
      <c r="AH980" s="56" t="s">
        <v>172</v>
      </c>
      <c r="AI980" s="56" t="s">
        <v>74</v>
      </c>
      <c r="AJ980" s="56" t="s">
        <v>79</v>
      </c>
      <c r="AK980" s="56" t="s">
        <v>170</v>
      </c>
      <c r="AL980" s="56" t="s">
        <v>170</v>
      </c>
      <c r="AM980"/>
      <c r="AN980" s="56" t="s">
        <v>75</v>
      </c>
      <c r="AO980" s="56" t="s">
        <v>3</v>
      </c>
      <c r="AP980" s="60">
        <v>49.98</v>
      </c>
      <c r="AQ980" s="60">
        <v>0</v>
      </c>
      <c r="AR980" s="58">
        <v>1</v>
      </c>
      <c r="AS980" s="58">
        <v>0</v>
      </c>
      <c r="AT980" s="60">
        <v>17164.939999999999</v>
      </c>
      <c r="AU980" s="60">
        <v>15018.59</v>
      </c>
      <c r="AV980" s="60">
        <v>49.98</v>
      </c>
      <c r="AW980" s="60">
        <v>17922.060000000001</v>
      </c>
      <c r="AX980" s="60">
        <v>7882.55</v>
      </c>
      <c r="AY980" s="60">
        <v>25587.95</v>
      </c>
      <c r="AZ980" s="60">
        <v>75015.69</v>
      </c>
      <c r="BA980" s="60">
        <v>86434.07</v>
      </c>
      <c r="BB980" s="60">
        <v>16188.15</v>
      </c>
      <c r="BC980" s="60">
        <v>14363.65</v>
      </c>
      <c r="BD980" s="60">
        <v>2801.29</v>
      </c>
      <c r="BE980" s="60">
        <v>15018.59</v>
      </c>
      <c r="BF980" s="60">
        <v>0</v>
      </c>
      <c r="BG980" s="60">
        <v>0</v>
      </c>
      <c r="BH980" s="60">
        <v>0</v>
      </c>
      <c r="BI980" s="60">
        <v>261214</v>
      </c>
      <c r="BJ980" s="61">
        <v>499</v>
      </c>
      <c r="BK980" s="2" t="s">
        <v>1023</v>
      </c>
    </row>
    <row r="981" spans="1:87" s="1" customFormat="1" ht="15" x14ac:dyDescent="0.25">
      <c r="A981" s="56" t="s">
        <v>127</v>
      </c>
      <c r="B981" s="56" t="s">
        <v>104</v>
      </c>
      <c r="C981" s="56" t="s">
        <v>128</v>
      </c>
      <c r="D981"/>
      <c r="E981"/>
      <c r="F981"/>
      <c r="G981" s="56" t="s">
        <v>129</v>
      </c>
      <c r="H981" s="56" t="s">
        <v>130</v>
      </c>
      <c r="I981" s="56" t="s">
        <v>1015</v>
      </c>
      <c r="J981"/>
      <c r="K981" s="56" t="s">
        <v>70</v>
      </c>
      <c r="L981" s="56" t="s">
        <v>131</v>
      </c>
      <c r="M981"/>
      <c r="N981"/>
      <c r="O981" s="56" t="s">
        <v>1016</v>
      </c>
      <c r="P981"/>
      <c r="Q981" s="56" t="s">
        <v>1018</v>
      </c>
      <c r="R981"/>
      <c r="S981"/>
      <c r="T981" s="56" t="s">
        <v>1043</v>
      </c>
      <c r="U981" s="56" t="s">
        <v>4086</v>
      </c>
      <c r="V981" s="56" t="s">
        <v>112</v>
      </c>
      <c r="W981" s="58">
        <v>45400</v>
      </c>
      <c r="X981" s="59" t="s">
        <v>4097</v>
      </c>
      <c r="Y981" s="56" t="s">
        <v>3423</v>
      </c>
      <c r="Z981" s="56" t="s">
        <v>3424</v>
      </c>
      <c r="AA981" s="56" t="s">
        <v>105</v>
      </c>
      <c r="AB981" s="56" t="s">
        <v>106</v>
      </c>
      <c r="AC981" s="56" t="s">
        <v>107</v>
      </c>
      <c r="AD981"/>
      <c r="AE981" s="56" t="s">
        <v>3425</v>
      </c>
      <c r="AF981" s="56" t="s">
        <v>876</v>
      </c>
      <c r="AG981" s="56" t="s">
        <v>115</v>
      </c>
      <c r="AH981" s="56" t="s">
        <v>3426</v>
      </c>
      <c r="AI981" s="56" t="s">
        <v>74</v>
      </c>
      <c r="AJ981" s="56" t="s">
        <v>108</v>
      </c>
      <c r="AK981" s="56" t="s">
        <v>3427</v>
      </c>
      <c r="AL981" s="56" t="s">
        <v>3427</v>
      </c>
      <c r="AM981"/>
      <c r="AN981" s="56" t="s">
        <v>75</v>
      </c>
      <c r="AO981" s="56" t="s">
        <v>3</v>
      </c>
      <c r="AP981" s="60">
        <v>243.28</v>
      </c>
      <c r="AQ981" s="60">
        <v>0</v>
      </c>
      <c r="AR981" s="58">
        <v>1</v>
      </c>
      <c r="AS981" s="58">
        <v>0</v>
      </c>
      <c r="AT981" s="60">
        <v>17164.939999999999</v>
      </c>
      <c r="AU981" s="60">
        <v>15018.59</v>
      </c>
      <c r="AV981" s="60">
        <v>243.28</v>
      </c>
      <c r="AW981" s="60">
        <v>17922.060000000001</v>
      </c>
      <c r="AX981" s="60">
        <v>7882.55</v>
      </c>
      <c r="AY981" s="60">
        <v>25587.95</v>
      </c>
      <c r="AZ981" s="60">
        <v>75015.69</v>
      </c>
      <c r="BA981" s="60">
        <v>86434.07</v>
      </c>
      <c r="BB981" s="60">
        <v>16188.15</v>
      </c>
      <c r="BC981" s="60">
        <v>14363.65</v>
      </c>
      <c r="BD981" s="60">
        <v>2801.29</v>
      </c>
      <c r="BE981" s="60">
        <v>15018.59</v>
      </c>
      <c r="BF981" s="60">
        <v>0</v>
      </c>
      <c r="BG981" s="60">
        <v>0</v>
      </c>
      <c r="BH981" s="60">
        <v>0</v>
      </c>
      <c r="BI981" s="60">
        <v>261214</v>
      </c>
      <c r="BJ981" s="61">
        <v>499</v>
      </c>
      <c r="BK981" s="2" t="s">
        <v>1023</v>
      </c>
    </row>
    <row r="982" spans="1:87" s="1" customFormat="1" ht="15" x14ac:dyDescent="0.25">
      <c r="A982" s="49" t="s">
        <v>127</v>
      </c>
      <c r="B982" s="49" t="s">
        <v>104</v>
      </c>
      <c r="C982" s="49" t="s">
        <v>128</v>
      </c>
      <c r="D982"/>
      <c r="E982"/>
      <c r="F982"/>
      <c r="G982" s="49" t="s">
        <v>129</v>
      </c>
      <c r="H982" s="49" t="s">
        <v>130</v>
      </c>
      <c r="I982" s="49" t="s">
        <v>1015</v>
      </c>
      <c r="J982"/>
      <c r="K982" s="49" t="s">
        <v>70</v>
      </c>
      <c r="L982" s="49" t="s">
        <v>131</v>
      </c>
      <c r="M982"/>
      <c r="N982"/>
      <c r="O982" s="49" t="s">
        <v>1016</v>
      </c>
      <c r="P982"/>
      <c r="Q982" s="49" t="s">
        <v>1018</v>
      </c>
      <c r="R982"/>
      <c r="S982"/>
      <c r="T982" s="49" t="s">
        <v>1044</v>
      </c>
      <c r="U982" s="49" t="s">
        <v>1043</v>
      </c>
      <c r="V982" s="49" t="s">
        <v>1045</v>
      </c>
      <c r="W982" s="50">
        <v>43848</v>
      </c>
      <c r="X982" s="51" t="s">
        <v>1046</v>
      </c>
      <c r="Y982" s="49" t="s">
        <v>837</v>
      </c>
      <c r="Z982" s="49" t="s">
        <v>838</v>
      </c>
      <c r="AA982" s="49" t="s">
        <v>76</v>
      </c>
      <c r="AB982" s="49" t="s">
        <v>77</v>
      </c>
      <c r="AC982" s="49" t="s">
        <v>78</v>
      </c>
      <c r="AD982"/>
      <c r="AE982" s="49" t="s">
        <v>171</v>
      </c>
      <c r="AF982" s="49" t="s">
        <v>96</v>
      </c>
      <c r="AG982" s="49" t="s">
        <v>73</v>
      </c>
      <c r="AH982" s="49" t="s">
        <v>172</v>
      </c>
      <c r="AI982" s="49" t="s">
        <v>74</v>
      </c>
      <c r="AJ982" s="49" t="s">
        <v>79</v>
      </c>
      <c r="AK982" s="49" t="s">
        <v>170</v>
      </c>
      <c r="AL982" s="49" t="s">
        <v>170</v>
      </c>
      <c r="AM982"/>
      <c r="AN982" s="49" t="s">
        <v>75</v>
      </c>
      <c r="AO982" s="49" t="s">
        <v>3</v>
      </c>
      <c r="AP982" s="52">
        <v>37.99</v>
      </c>
      <c r="AQ982" s="52">
        <v>0</v>
      </c>
      <c r="AR982" s="50">
        <v>1</v>
      </c>
      <c r="AS982" s="50">
        <v>0</v>
      </c>
      <c r="AT982" s="52">
        <v>15018.59</v>
      </c>
      <c r="AU982" s="52">
        <v>14494.88</v>
      </c>
      <c r="AV982" s="52">
        <v>37.99</v>
      </c>
      <c r="AW982" s="52">
        <v>17922.060000000001</v>
      </c>
      <c r="AX982" s="52">
        <v>7882.55</v>
      </c>
      <c r="AY982" s="52">
        <v>25587.95</v>
      </c>
      <c r="AZ982" s="52">
        <v>75015.69</v>
      </c>
      <c r="BA982" s="52">
        <v>86434.07</v>
      </c>
      <c r="BB982" s="52">
        <v>16188.15</v>
      </c>
      <c r="BC982" s="52">
        <v>14363.65</v>
      </c>
      <c r="BD982" s="52">
        <v>2801.29</v>
      </c>
      <c r="BE982" s="52">
        <v>15018.59</v>
      </c>
      <c r="BF982" s="52">
        <v>14494.88</v>
      </c>
      <c r="BG982" s="52">
        <v>0</v>
      </c>
      <c r="BH982" s="52">
        <v>0</v>
      </c>
      <c r="BI982" s="52">
        <v>275708.88</v>
      </c>
      <c r="BJ982" s="53">
        <v>574</v>
      </c>
      <c r="BK982" s="54" t="s">
        <v>1047</v>
      </c>
      <c r="BL982" s="55"/>
      <c r="BM982" s="55"/>
      <c r="BN982" s="55"/>
      <c r="BO982" s="55"/>
      <c r="BP982" s="55"/>
      <c r="BQ982" s="55"/>
      <c r="BR982" s="55"/>
      <c r="BS982" s="55"/>
      <c r="BT982" s="55"/>
      <c r="BU982" s="55"/>
      <c r="BV982" s="55"/>
      <c r="BW982" s="55"/>
      <c r="BX982" s="55"/>
      <c r="BY982" s="55"/>
      <c r="BZ982" s="55"/>
      <c r="CA982" s="55"/>
      <c r="CB982" s="55"/>
      <c r="CC982" s="55"/>
      <c r="CD982" s="55"/>
      <c r="CE982" s="55"/>
      <c r="CF982" s="55"/>
      <c r="CG982" s="55"/>
      <c r="CH982" s="55"/>
      <c r="CI982" s="55"/>
    </row>
    <row r="983" spans="1:87" s="1" customFormat="1" ht="15" x14ac:dyDescent="0.25">
      <c r="A983" s="49" t="s">
        <v>127</v>
      </c>
      <c r="B983" s="49" t="s">
        <v>104</v>
      </c>
      <c r="C983" s="49" t="s">
        <v>128</v>
      </c>
      <c r="D983"/>
      <c r="E983"/>
      <c r="F983"/>
      <c r="G983" s="49" t="s">
        <v>129</v>
      </c>
      <c r="H983" s="49" t="s">
        <v>130</v>
      </c>
      <c r="I983" s="49" t="s">
        <v>1015</v>
      </c>
      <c r="J983"/>
      <c r="K983" s="49" t="s">
        <v>70</v>
      </c>
      <c r="L983" s="49" t="s">
        <v>131</v>
      </c>
      <c r="M983"/>
      <c r="N983"/>
      <c r="O983" s="49" t="s">
        <v>1016</v>
      </c>
      <c r="P983"/>
      <c r="Q983" s="49" t="s">
        <v>1017</v>
      </c>
      <c r="R983"/>
      <c r="S983"/>
      <c r="T983" s="49" t="s">
        <v>1044</v>
      </c>
      <c r="U983" s="49" t="s">
        <v>1044</v>
      </c>
      <c r="V983" s="49" t="s">
        <v>1048</v>
      </c>
      <c r="W983" s="50">
        <v>48349</v>
      </c>
      <c r="X983" s="51" t="s">
        <v>1049</v>
      </c>
      <c r="Y983" s="49" t="s">
        <v>775</v>
      </c>
      <c r="Z983" s="49" t="s">
        <v>776</v>
      </c>
      <c r="AA983" s="49" t="s">
        <v>76</v>
      </c>
      <c r="AB983" s="49" t="s">
        <v>124</v>
      </c>
      <c r="AC983" s="49" t="s">
        <v>125</v>
      </c>
      <c r="AD983"/>
      <c r="AE983" s="49" t="s">
        <v>777</v>
      </c>
      <c r="AF983" s="49" t="s">
        <v>760</v>
      </c>
      <c r="AG983" s="49" t="s">
        <v>761</v>
      </c>
      <c r="AH983" s="49" t="s">
        <v>778</v>
      </c>
      <c r="AI983" s="49" t="s">
        <v>81</v>
      </c>
      <c r="AJ983" s="49" t="s">
        <v>79</v>
      </c>
      <c r="AK983" s="49" t="s">
        <v>170</v>
      </c>
      <c r="AL983" s="49" t="s">
        <v>170</v>
      </c>
      <c r="AM983"/>
      <c r="AN983" s="49" t="s">
        <v>75</v>
      </c>
      <c r="AO983" s="49" t="s">
        <v>2</v>
      </c>
      <c r="AP983" s="52">
        <v>17.7</v>
      </c>
      <c r="AQ983" s="52">
        <v>0</v>
      </c>
      <c r="AR983" s="50">
        <v>1</v>
      </c>
      <c r="AS983" s="50">
        <v>0</v>
      </c>
      <c r="AT983" s="52">
        <v>15018.59</v>
      </c>
      <c r="AU983" s="52">
        <v>14494.88</v>
      </c>
      <c r="AV983" s="52">
        <v>12.99</v>
      </c>
      <c r="AW983" s="52">
        <v>17922.060000000001</v>
      </c>
      <c r="AX983" s="52">
        <v>7882.55</v>
      </c>
      <c r="AY983" s="52">
        <v>25587.95</v>
      </c>
      <c r="AZ983" s="52">
        <v>75015.69</v>
      </c>
      <c r="BA983" s="52">
        <v>86434.07</v>
      </c>
      <c r="BB983" s="52">
        <v>16188.15</v>
      </c>
      <c r="BC983" s="52">
        <v>14363.65</v>
      </c>
      <c r="BD983" s="52">
        <v>2801.29</v>
      </c>
      <c r="BE983" s="52">
        <v>15018.59</v>
      </c>
      <c r="BF983" s="52">
        <v>14494.88</v>
      </c>
      <c r="BG983" s="52">
        <v>0</v>
      </c>
      <c r="BH983" s="52">
        <v>0</v>
      </c>
      <c r="BI983" s="52">
        <v>275708.88</v>
      </c>
      <c r="BJ983" s="53">
        <v>574</v>
      </c>
      <c r="BK983" s="54" t="s">
        <v>1047</v>
      </c>
      <c r="BL983" s="55"/>
      <c r="BM983" s="55"/>
      <c r="BN983" s="55"/>
      <c r="BO983" s="55"/>
      <c r="BP983" s="55"/>
      <c r="BQ983" s="55"/>
      <c r="BR983" s="55"/>
      <c r="BS983" s="55"/>
      <c r="BT983" s="55"/>
      <c r="BU983" s="55"/>
      <c r="BV983" s="55"/>
      <c r="BW983" s="55"/>
      <c r="BX983" s="55"/>
      <c r="BY983" s="55"/>
      <c r="BZ983" s="55"/>
      <c r="CA983" s="55"/>
      <c r="CB983" s="55"/>
      <c r="CC983" s="55"/>
      <c r="CD983" s="55"/>
      <c r="CE983" s="55"/>
      <c r="CF983" s="55"/>
      <c r="CG983" s="55"/>
      <c r="CH983" s="55"/>
      <c r="CI983" s="55"/>
    </row>
    <row r="984" spans="1:87" s="1" customFormat="1" ht="15" x14ac:dyDescent="0.25">
      <c r="A984" s="49" t="s">
        <v>127</v>
      </c>
      <c r="B984" s="49" t="s">
        <v>104</v>
      </c>
      <c r="C984" s="49" t="s">
        <v>128</v>
      </c>
      <c r="D984"/>
      <c r="E984"/>
      <c r="F984"/>
      <c r="G984" s="49" t="s">
        <v>129</v>
      </c>
      <c r="H984" s="49" t="s">
        <v>130</v>
      </c>
      <c r="I984" s="49" t="s">
        <v>1015</v>
      </c>
      <c r="J984"/>
      <c r="K984" s="49" t="s">
        <v>70</v>
      </c>
      <c r="L984" s="49" t="s">
        <v>131</v>
      </c>
      <c r="M984"/>
      <c r="N984"/>
      <c r="O984" s="49" t="s">
        <v>1016</v>
      </c>
      <c r="P984"/>
      <c r="Q984" s="49" t="s">
        <v>1018</v>
      </c>
      <c r="R984"/>
      <c r="S984"/>
      <c r="T984" s="49" t="s">
        <v>1023</v>
      </c>
      <c r="U984" s="49" t="s">
        <v>1044</v>
      </c>
      <c r="V984" s="49" t="s">
        <v>1050</v>
      </c>
      <c r="W984" s="50">
        <v>45393</v>
      </c>
      <c r="X984" s="51" t="s">
        <v>1051</v>
      </c>
      <c r="Y984" s="49" t="s">
        <v>972</v>
      </c>
      <c r="Z984" s="49" t="s">
        <v>973</v>
      </c>
      <c r="AA984" s="49" t="s">
        <v>76</v>
      </c>
      <c r="AB984" s="49" t="s">
        <v>102</v>
      </c>
      <c r="AC984" s="49" t="s">
        <v>103</v>
      </c>
      <c r="AD984"/>
      <c r="AE984" s="49" t="s">
        <v>171</v>
      </c>
      <c r="AF984" s="49" t="s">
        <v>96</v>
      </c>
      <c r="AG984" s="49" t="s">
        <v>73</v>
      </c>
      <c r="AH984" s="49" t="s">
        <v>172</v>
      </c>
      <c r="AI984" s="49" t="s">
        <v>74</v>
      </c>
      <c r="AJ984" s="49" t="s">
        <v>79</v>
      </c>
      <c r="AK984" s="49" t="s">
        <v>170</v>
      </c>
      <c r="AL984" s="49" t="s">
        <v>170</v>
      </c>
      <c r="AM984"/>
      <c r="AN984" s="49" t="s">
        <v>75</v>
      </c>
      <c r="AO984" s="49" t="s">
        <v>3</v>
      </c>
      <c r="AP984" s="52">
        <v>59.4</v>
      </c>
      <c r="AQ984" s="52">
        <v>0</v>
      </c>
      <c r="AR984" s="50">
        <v>1</v>
      </c>
      <c r="AS984" s="50">
        <v>0</v>
      </c>
      <c r="AT984" s="52">
        <v>15018.59</v>
      </c>
      <c r="AU984" s="52">
        <v>14494.88</v>
      </c>
      <c r="AV984" s="52">
        <v>59.4</v>
      </c>
      <c r="AW984" s="52">
        <v>17922.060000000001</v>
      </c>
      <c r="AX984" s="52">
        <v>7882.55</v>
      </c>
      <c r="AY984" s="52">
        <v>25587.95</v>
      </c>
      <c r="AZ984" s="52">
        <v>75015.69</v>
      </c>
      <c r="BA984" s="52">
        <v>86434.07</v>
      </c>
      <c r="BB984" s="52">
        <v>16188.15</v>
      </c>
      <c r="BC984" s="52">
        <v>14363.65</v>
      </c>
      <c r="BD984" s="52">
        <v>2801.29</v>
      </c>
      <c r="BE984" s="52">
        <v>15018.59</v>
      </c>
      <c r="BF984" s="52">
        <v>14494.88</v>
      </c>
      <c r="BG984" s="52">
        <v>0</v>
      </c>
      <c r="BH984" s="52">
        <v>0</v>
      </c>
      <c r="BI984" s="52">
        <v>275708.88</v>
      </c>
      <c r="BJ984" s="53">
        <v>574</v>
      </c>
      <c r="BK984" s="54" t="s">
        <v>1047</v>
      </c>
      <c r="BL984" s="55"/>
      <c r="BM984" s="55"/>
      <c r="BN984" s="55"/>
      <c r="BO984" s="55"/>
      <c r="BP984" s="55"/>
      <c r="BQ984" s="55"/>
      <c r="BR984" s="55"/>
      <c r="BS984" s="55"/>
      <c r="BT984" s="55"/>
      <c r="BU984" s="55"/>
      <c r="BV984" s="55"/>
      <c r="BW984" s="55"/>
      <c r="BX984" s="55"/>
      <c r="BY984" s="55"/>
      <c r="BZ984" s="55"/>
      <c r="CA984" s="55"/>
      <c r="CB984" s="55"/>
      <c r="CC984" s="55"/>
      <c r="CD984" s="55"/>
      <c r="CE984" s="55"/>
      <c r="CF984" s="55"/>
      <c r="CG984" s="55"/>
      <c r="CH984" s="55"/>
      <c r="CI984" s="55"/>
    </row>
    <row r="985" spans="1:87" s="1" customFormat="1" ht="15" x14ac:dyDescent="0.25">
      <c r="A985" s="49" t="s">
        <v>127</v>
      </c>
      <c r="B985" s="49" t="s">
        <v>104</v>
      </c>
      <c r="C985" s="49" t="s">
        <v>128</v>
      </c>
      <c r="D985"/>
      <c r="E985"/>
      <c r="F985"/>
      <c r="G985" s="49" t="s">
        <v>129</v>
      </c>
      <c r="H985" s="49" t="s">
        <v>130</v>
      </c>
      <c r="I985" s="49" t="s">
        <v>1015</v>
      </c>
      <c r="J985"/>
      <c r="K985" s="49" t="s">
        <v>70</v>
      </c>
      <c r="L985" s="49" t="s">
        <v>131</v>
      </c>
      <c r="M985"/>
      <c r="N985"/>
      <c r="O985" s="49" t="s">
        <v>1016</v>
      </c>
      <c r="P985"/>
      <c r="Q985" s="49" t="s">
        <v>1018</v>
      </c>
      <c r="R985"/>
      <c r="S985"/>
      <c r="T985" s="49" t="s">
        <v>1023</v>
      </c>
      <c r="U985" s="49" t="s">
        <v>1044</v>
      </c>
      <c r="V985" s="49" t="s">
        <v>1052</v>
      </c>
      <c r="W985" s="50">
        <v>48798</v>
      </c>
      <c r="X985" s="51" t="s">
        <v>1053</v>
      </c>
      <c r="Y985" s="49" t="s">
        <v>1054</v>
      </c>
      <c r="Z985" s="49" t="s">
        <v>1055</v>
      </c>
      <c r="AA985" s="49" t="s">
        <v>105</v>
      </c>
      <c r="AB985" s="49" t="s">
        <v>106</v>
      </c>
      <c r="AC985" s="49" t="s">
        <v>107</v>
      </c>
      <c r="AD985"/>
      <c r="AE985" s="49" t="s">
        <v>1056</v>
      </c>
      <c r="AF985" s="49" t="s">
        <v>114</v>
      </c>
      <c r="AG985" s="49" t="s">
        <v>115</v>
      </c>
      <c r="AH985" s="49" t="s">
        <v>1057</v>
      </c>
      <c r="AI985" s="49" t="s">
        <v>74</v>
      </c>
      <c r="AJ985" s="49" t="s">
        <v>108</v>
      </c>
      <c r="AK985" s="49" t="s">
        <v>109</v>
      </c>
      <c r="AL985" s="49" t="s">
        <v>110</v>
      </c>
      <c r="AM985"/>
      <c r="AN985" s="49" t="s">
        <v>75</v>
      </c>
      <c r="AO985" s="49" t="s">
        <v>3</v>
      </c>
      <c r="AP985" s="52">
        <v>54.21</v>
      </c>
      <c r="AQ985" s="52">
        <v>0</v>
      </c>
      <c r="AR985" s="50">
        <v>1</v>
      </c>
      <c r="AS985" s="50">
        <v>0</v>
      </c>
      <c r="AT985" s="52">
        <v>15018.59</v>
      </c>
      <c r="AU985" s="52">
        <v>14494.88</v>
      </c>
      <c r="AV985" s="52">
        <v>54.21</v>
      </c>
      <c r="AW985" s="52">
        <v>17922.060000000001</v>
      </c>
      <c r="AX985" s="52">
        <v>7882.55</v>
      </c>
      <c r="AY985" s="52">
        <v>25587.95</v>
      </c>
      <c r="AZ985" s="52">
        <v>75015.69</v>
      </c>
      <c r="BA985" s="52">
        <v>86434.07</v>
      </c>
      <c r="BB985" s="52">
        <v>16188.15</v>
      </c>
      <c r="BC985" s="52">
        <v>14363.65</v>
      </c>
      <c r="BD985" s="52">
        <v>2801.29</v>
      </c>
      <c r="BE985" s="52">
        <v>15018.59</v>
      </c>
      <c r="BF985" s="52">
        <v>14494.88</v>
      </c>
      <c r="BG985" s="52">
        <v>0</v>
      </c>
      <c r="BH985" s="52">
        <v>0</v>
      </c>
      <c r="BI985" s="52">
        <v>275708.88</v>
      </c>
      <c r="BJ985" s="53">
        <v>574</v>
      </c>
      <c r="BK985" s="54" t="s">
        <v>1047</v>
      </c>
      <c r="BL985" s="55"/>
      <c r="BM985" s="55"/>
      <c r="BN985" s="55"/>
      <c r="BO985" s="55"/>
      <c r="BP985" s="55"/>
      <c r="BQ985" s="55"/>
      <c r="BR985" s="55"/>
      <c r="BS985" s="55"/>
      <c r="BT985" s="55"/>
      <c r="BU985" s="55"/>
      <c r="BV985" s="55"/>
      <c r="BW985" s="55"/>
      <c r="BX985" s="55"/>
      <c r="BY985" s="55"/>
      <c r="BZ985" s="55"/>
      <c r="CA985" s="55"/>
      <c r="CB985" s="55"/>
      <c r="CC985" s="55"/>
      <c r="CD985" s="55"/>
      <c r="CE985" s="55"/>
      <c r="CF985" s="55"/>
      <c r="CG985" s="55"/>
      <c r="CH985" s="55"/>
      <c r="CI985" s="55"/>
    </row>
    <row r="986" spans="1:87" s="1" customFormat="1" ht="15" x14ac:dyDescent="0.25">
      <c r="A986" s="49" t="s">
        <v>127</v>
      </c>
      <c r="B986" s="49" t="s">
        <v>104</v>
      </c>
      <c r="C986" s="49" t="s">
        <v>128</v>
      </c>
      <c r="D986"/>
      <c r="E986"/>
      <c r="F986"/>
      <c r="G986" s="49" t="s">
        <v>129</v>
      </c>
      <c r="H986" s="49" t="s">
        <v>130</v>
      </c>
      <c r="I986" s="49" t="s">
        <v>1015</v>
      </c>
      <c r="J986"/>
      <c r="K986" s="49" t="s">
        <v>70</v>
      </c>
      <c r="L986" s="49" t="s">
        <v>131</v>
      </c>
      <c r="M986"/>
      <c r="N986"/>
      <c r="O986" s="49" t="s">
        <v>1016</v>
      </c>
      <c r="P986"/>
      <c r="Q986" s="49" t="s">
        <v>1017</v>
      </c>
      <c r="R986"/>
      <c r="S986"/>
      <c r="T986" s="49" t="s">
        <v>1023</v>
      </c>
      <c r="U986" s="49" t="s">
        <v>1044</v>
      </c>
      <c r="V986" s="49" t="s">
        <v>1058</v>
      </c>
      <c r="W986" s="50">
        <v>48558</v>
      </c>
      <c r="X986" s="51" t="s">
        <v>1059</v>
      </c>
      <c r="Y986" s="49" t="s">
        <v>1060</v>
      </c>
      <c r="Z986" s="49" t="s">
        <v>1061</v>
      </c>
      <c r="AA986" s="49" t="s">
        <v>1062</v>
      </c>
      <c r="AB986" s="49" t="s">
        <v>1063</v>
      </c>
      <c r="AC986" s="49" t="s">
        <v>1064</v>
      </c>
      <c r="AD986"/>
      <c r="AE986" s="49" t="s">
        <v>1065</v>
      </c>
      <c r="AF986" s="49" t="s">
        <v>1066</v>
      </c>
      <c r="AG986" s="49" t="s">
        <v>123</v>
      </c>
      <c r="AH986" s="49" t="s">
        <v>1067</v>
      </c>
      <c r="AI986" s="49" t="s">
        <v>81</v>
      </c>
      <c r="AJ986" s="49" t="s">
        <v>1068</v>
      </c>
      <c r="AK986" s="49" t="s">
        <v>109</v>
      </c>
      <c r="AL986" s="49" t="s">
        <v>110</v>
      </c>
      <c r="AM986"/>
      <c r="AN986" s="49" t="s">
        <v>75</v>
      </c>
      <c r="AO986" s="49" t="s">
        <v>2</v>
      </c>
      <c r="AP986" s="52">
        <v>3382.67</v>
      </c>
      <c r="AQ986" s="52">
        <v>0</v>
      </c>
      <c r="AR986" s="50">
        <v>1</v>
      </c>
      <c r="AS986" s="50">
        <v>0</v>
      </c>
      <c r="AT986" s="52">
        <v>15018.59</v>
      </c>
      <c r="AU986" s="52">
        <v>14494.88</v>
      </c>
      <c r="AV986" s="52">
        <v>2487.5</v>
      </c>
      <c r="AW986" s="52">
        <v>17922.060000000001</v>
      </c>
      <c r="AX986" s="52">
        <v>7882.55</v>
      </c>
      <c r="AY986" s="52">
        <v>25587.95</v>
      </c>
      <c r="AZ986" s="52">
        <v>75015.69</v>
      </c>
      <c r="BA986" s="52">
        <v>86434.07</v>
      </c>
      <c r="BB986" s="52">
        <v>16188.15</v>
      </c>
      <c r="BC986" s="52">
        <v>14363.65</v>
      </c>
      <c r="BD986" s="52">
        <v>2801.29</v>
      </c>
      <c r="BE986" s="52">
        <v>15018.59</v>
      </c>
      <c r="BF986" s="52">
        <v>14494.88</v>
      </c>
      <c r="BG986" s="52">
        <v>0</v>
      </c>
      <c r="BH986" s="52">
        <v>0</v>
      </c>
      <c r="BI986" s="52">
        <v>275708.88</v>
      </c>
      <c r="BJ986" s="53">
        <v>574</v>
      </c>
      <c r="BK986" s="54" t="s">
        <v>1047</v>
      </c>
      <c r="BL986" s="55"/>
      <c r="BM986" s="55"/>
      <c r="BN986" s="55"/>
      <c r="BO986" s="55"/>
      <c r="BP986" s="55"/>
      <c r="BQ986" s="55"/>
      <c r="BR986" s="55"/>
      <c r="BS986" s="55"/>
      <c r="BT986" s="55"/>
      <c r="BU986" s="55"/>
      <c r="BV986" s="55"/>
      <c r="BW986" s="55"/>
      <c r="BX986" s="55"/>
      <c r="BY986" s="55"/>
      <c r="BZ986" s="55"/>
      <c r="CA986" s="55"/>
      <c r="CB986" s="55"/>
      <c r="CC986" s="55"/>
      <c r="CD986" s="55"/>
      <c r="CE986" s="55"/>
      <c r="CF986" s="55"/>
      <c r="CG986" s="55"/>
      <c r="CH986" s="55"/>
      <c r="CI986" s="55"/>
    </row>
    <row r="987" spans="1:87" s="1" customFormat="1" ht="15" x14ac:dyDescent="0.25">
      <c r="A987" s="49" t="s">
        <v>127</v>
      </c>
      <c r="B987" s="49" t="s">
        <v>104</v>
      </c>
      <c r="C987" s="49" t="s">
        <v>128</v>
      </c>
      <c r="D987"/>
      <c r="E987"/>
      <c r="F987"/>
      <c r="G987" s="49" t="s">
        <v>129</v>
      </c>
      <c r="H987" s="49" t="s">
        <v>130</v>
      </c>
      <c r="I987" s="49" t="s">
        <v>1015</v>
      </c>
      <c r="J987"/>
      <c r="K987" s="49" t="s">
        <v>70</v>
      </c>
      <c r="L987" s="49" t="s">
        <v>131</v>
      </c>
      <c r="M987"/>
      <c r="N987"/>
      <c r="O987" s="49" t="s">
        <v>1016</v>
      </c>
      <c r="P987"/>
      <c r="Q987" s="49" t="s">
        <v>1018</v>
      </c>
      <c r="R987"/>
      <c r="S987"/>
      <c r="T987" s="49" t="s">
        <v>1023</v>
      </c>
      <c r="U987" s="49" t="s">
        <v>1044</v>
      </c>
      <c r="V987" s="49" t="s">
        <v>1069</v>
      </c>
      <c r="W987" s="50">
        <v>41958</v>
      </c>
      <c r="X987" s="51" t="s">
        <v>1070</v>
      </c>
      <c r="Y987" s="49" t="s">
        <v>1071</v>
      </c>
      <c r="Z987" s="49" t="s">
        <v>1072</v>
      </c>
      <c r="AA987" s="49" t="s">
        <v>160</v>
      </c>
      <c r="AB987" s="49" t="s">
        <v>957</v>
      </c>
      <c r="AC987" s="49" t="s">
        <v>185</v>
      </c>
      <c r="AD987"/>
      <c r="AE987" s="49" t="s">
        <v>1073</v>
      </c>
      <c r="AF987" s="49" t="s">
        <v>1074</v>
      </c>
      <c r="AG987" s="49" t="s">
        <v>156</v>
      </c>
      <c r="AH987" s="49" t="s">
        <v>1075</v>
      </c>
      <c r="AI987" s="49" t="s">
        <v>74</v>
      </c>
      <c r="AJ987" s="49" t="s">
        <v>821</v>
      </c>
      <c r="AK987" s="49" t="s">
        <v>1076</v>
      </c>
      <c r="AL987" s="49" t="s">
        <v>1076</v>
      </c>
      <c r="AM987"/>
      <c r="AN987" s="49" t="s">
        <v>75</v>
      </c>
      <c r="AO987" s="49" t="s">
        <v>3</v>
      </c>
      <c r="AP987" s="52">
        <v>183.12</v>
      </c>
      <c r="AQ987" s="52">
        <v>0</v>
      </c>
      <c r="AR987" s="50">
        <v>1</v>
      </c>
      <c r="AS987" s="50">
        <v>0</v>
      </c>
      <c r="AT987" s="52">
        <v>15018.59</v>
      </c>
      <c r="AU987" s="52">
        <v>14494.88</v>
      </c>
      <c r="AV987" s="52">
        <v>183.12</v>
      </c>
      <c r="AW987" s="52">
        <v>17922.060000000001</v>
      </c>
      <c r="AX987" s="52">
        <v>7882.55</v>
      </c>
      <c r="AY987" s="52">
        <v>25587.95</v>
      </c>
      <c r="AZ987" s="52">
        <v>75015.69</v>
      </c>
      <c r="BA987" s="52">
        <v>86434.07</v>
      </c>
      <c r="BB987" s="52">
        <v>16188.15</v>
      </c>
      <c r="BC987" s="52">
        <v>14363.65</v>
      </c>
      <c r="BD987" s="52">
        <v>2801.29</v>
      </c>
      <c r="BE987" s="52">
        <v>15018.59</v>
      </c>
      <c r="BF987" s="52">
        <v>14494.88</v>
      </c>
      <c r="BG987" s="52">
        <v>0</v>
      </c>
      <c r="BH987" s="52">
        <v>0</v>
      </c>
      <c r="BI987" s="52">
        <v>275708.88</v>
      </c>
      <c r="BJ987" s="53">
        <v>574</v>
      </c>
      <c r="BK987" s="54" t="s">
        <v>1047</v>
      </c>
      <c r="BL987" s="55"/>
      <c r="BM987" s="55"/>
      <c r="BN987" s="55"/>
      <c r="BO987" s="55"/>
      <c r="BP987" s="55"/>
      <c r="BQ987" s="55"/>
      <c r="BR987" s="55"/>
      <c r="BS987" s="55"/>
      <c r="BT987" s="55"/>
      <c r="BU987" s="55"/>
      <c r="BV987" s="55"/>
      <c r="BW987" s="55"/>
      <c r="BX987" s="55"/>
      <c r="BY987" s="55"/>
      <c r="BZ987" s="55"/>
      <c r="CA987" s="55"/>
      <c r="CB987" s="55"/>
      <c r="CC987" s="55"/>
      <c r="CD987" s="55"/>
      <c r="CE987" s="55"/>
      <c r="CF987" s="55"/>
      <c r="CG987" s="55"/>
      <c r="CH987" s="55"/>
      <c r="CI987" s="55"/>
    </row>
    <row r="988" spans="1:87" s="1" customFormat="1" ht="15" x14ac:dyDescent="0.25">
      <c r="A988" s="49" t="s">
        <v>127</v>
      </c>
      <c r="B988" s="49" t="s">
        <v>104</v>
      </c>
      <c r="C988" s="49" t="s">
        <v>128</v>
      </c>
      <c r="D988"/>
      <c r="E988"/>
      <c r="F988"/>
      <c r="G988" s="49" t="s">
        <v>129</v>
      </c>
      <c r="H988" s="49" t="s">
        <v>130</v>
      </c>
      <c r="I988" s="49" t="s">
        <v>1015</v>
      </c>
      <c r="J988"/>
      <c r="K988" s="49" t="s">
        <v>70</v>
      </c>
      <c r="L988" s="49" t="s">
        <v>131</v>
      </c>
      <c r="M988"/>
      <c r="N988"/>
      <c r="O988" s="49" t="s">
        <v>1016</v>
      </c>
      <c r="P988"/>
      <c r="Q988" s="49" t="s">
        <v>1018</v>
      </c>
      <c r="R988"/>
      <c r="S988"/>
      <c r="T988" s="49" t="s">
        <v>1023</v>
      </c>
      <c r="U988" s="49" t="s">
        <v>1044</v>
      </c>
      <c r="V988" s="49" t="s">
        <v>1077</v>
      </c>
      <c r="W988" s="50">
        <v>45394</v>
      </c>
      <c r="X988" s="51" t="s">
        <v>1078</v>
      </c>
      <c r="Y988" s="49" t="s">
        <v>972</v>
      </c>
      <c r="Z988" s="49" t="s">
        <v>973</v>
      </c>
      <c r="AA988" s="49" t="s">
        <v>76</v>
      </c>
      <c r="AB988" s="49" t="s">
        <v>102</v>
      </c>
      <c r="AC988" s="49" t="s">
        <v>103</v>
      </c>
      <c r="AD988"/>
      <c r="AE988" s="49" t="s">
        <v>171</v>
      </c>
      <c r="AF988" s="49" t="s">
        <v>96</v>
      </c>
      <c r="AG988" s="49" t="s">
        <v>73</v>
      </c>
      <c r="AH988" s="49" t="s">
        <v>172</v>
      </c>
      <c r="AI988" s="49" t="s">
        <v>74</v>
      </c>
      <c r="AJ988" s="49" t="s">
        <v>79</v>
      </c>
      <c r="AK988" s="49" t="s">
        <v>170</v>
      </c>
      <c r="AL988" s="49" t="s">
        <v>170</v>
      </c>
      <c r="AM988"/>
      <c r="AN988" s="49" t="s">
        <v>75</v>
      </c>
      <c r="AO988" s="49" t="s">
        <v>3</v>
      </c>
      <c r="AP988" s="52">
        <v>41.37</v>
      </c>
      <c r="AQ988" s="52">
        <v>0</v>
      </c>
      <c r="AR988" s="50">
        <v>1</v>
      </c>
      <c r="AS988" s="50">
        <v>0</v>
      </c>
      <c r="AT988" s="52">
        <v>15018.59</v>
      </c>
      <c r="AU988" s="52">
        <v>14494.88</v>
      </c>
      <c r="AV988" s="52">
        <v>41.37</v>
      </c>
      <c r="AW988" s="52">
        <v>17922.060000000001</v>
      </c>
      <c r="AX988" s="52">
        <v>7882.55</v>
      </c>
      <c r="AY988" s="52">
        <v>25587.95</v>
      </c>
      <c r="AZ988" s="52">
        <v>75015.69</v>
      </c>
      <c r="BA988" s="52">
        <v>86434.07</v>
      </c>
      <c r="BB988" s="52">
        <v>16188.15</v>
      </c>
      <c r="BC988" s="52">
        <v>14363.65</v>
      </c>
      <c r="BD988" s="52">
        <v>2801.29</v>
      </c>
      <c r="BE988" s="52">
        <v>15018.59</v>
      </c>
      <c r="BF988" s="52">
        <v>14494.88</v>
      </c>
      <c r="BG988" s="52">
        <v>0</v>
      </c>
      <c r="BH988" s="52">
        <v>0</v>
      </c>
      <c r="BI988" s="52">
        <v>275708.88</v>
      </c>
      <c r="BJ988" s="53">
        <v>574</v>
      </c>
      <c r="BK988" s="54" t="s">
        <v>1047</v>
      </c>
      <c r="BL988" s="55"/>
      <c r="BM988" s="55"/>
      <c r="BN988" s="55"/>
      <c r="BO988" s="55"/>
      <c r="BP988" s="55"/>
      <c r="BQ988" s="55"/>
      <c r="BR988" s="55"/>
      <c r="BS988" s="55"/>
      <c r="BT988" s="55"/>
      <c r="BU988" s="55"/>
      <c r="BV988" s="55"/>
      <c r="BW988" s="55"/>
      <c r="BX988" s="55"/>
      <c r="BY988" s="55"/>
      <c r="BZ988" s="55"/>
      <c r="CA988" s="55"/>
      <c r="CB988" s="55"/>
      <c r="CC988" s="55"/>
      <c r="CD988" s="55"/>
      <c r="CE988" s="55"/>
      <c r="CF988" s="55"/>
      <c r="CG988" s="55"/>
      <c r="CH988" s="55"/>
      <c r="CI988" s="55"/>
    </row>
    <row r="989" spans="1:87" s="1" customFormat="1" ht="15" x14ac:dyDescent="0.25">
      <c r="A989" s="49" t="s">
        <v>127</v>
      </c>
      <c r="B989" s="49" t="s">
        <v>104</v>
      </c>
      <c r="C989" s="49" t="s">
        <v>128</v>
      </c>
      <c r="D989"/>
      <c r="E989"/>
      <c r="F989"/>
      <c r="G989" s="49" t="s">
        <v>129</v>
      </c>
      <c r="H989" s="49" t="s">
        <v>130</v>
      </c>
      <c r="I989" s="49" t="s">
        <v>1015</v>
      </c>
      <c r="J989"/>
      <c r="K989" s="49" t="s">
        <v>70</v>
      </c>
      <c r="L989" s="49" t="s">
        <v>131</v>
      </c>
      <c r="M989"/>
      <c r="N989"/>
      <c r="O989" s="49" t="s">
        <v>1016</v>
      </c>
      <c r="P989"/>
      <c r="Q989" s="49" t="s">
        <v>1017</v>
      </c>
      <c r="R989"/>
      <c r="S989"/>
      <c r="T989" s="49" t="s">
        <v>1079</v>
      </c>
      <c r="U989" s="49" t="s">
        <v>1023</v>
      </c>
      <c r="V989" s="49" t="s">
        <v>1080</v>
      </c>
      <c r="W989" s="50">
        <v>37550</v>
      </c>
      <c r="X989" s="51" t="s">
        <v>1081</v>
      </c>
      <c r="Y989" s="49" t="s">
        <v>1060</v>
      </c>
      <c r="Z989" s="49" t="s">
        <v>1061</v>
      </c>
      <c r="AA989" s="49" t="s">
        <v>1062</v>
      </c>
      <c r="AB989" s="49" t="s">
        <v>1063</v>
      </c>
      <c r="AC989" s="49" t="s">
        <v>1064</v>
      </c>
      <c r="AD989"/>
      <c r="AE989" s="49" t="s">
        <v>1065</v>
      </c>
      <c r="AF989" s="49" t="s">
        <v>1066</v>
      </c>
      <c r="AG989" s="49" t="s">
        <v>123</v>
      </c>
      <c r="AH989" s="49" t="s">
        <v>1067</v>
      </c>
      <c r="AI989" s="49" t="s">
        <v>81</v>
      </c>
      <c r="AJ989" s="49" t="s">
        <v>1068</v>
      </c>
      <c r="AK989" s="49" t="s">
        <v>109</v>
      </c>
      <c r="AL989" s="49" t="s">
        <v>110</v>
      </c>
      <c r="AM989"/>
      <c r="AN989" s="49" t="s">
        <v>75</v>
      </c>
      <c r="AO989" s="49" t="s">
        <v>2</v>
      </c>
      <c r="AP989" s="52">
        <v>586.79</v>
      </c>
      <c r="AQ989" s="52">
        <v>0</v>
      </c>
      <c r="AR989" s="50">
        <v>1</v>
      </c>
      <c r="AS989" s="50">
        <v>0</v>
      </c>
      <c r="AT989" s="52">
        <v>15018.59</v>
      </c>
      <c r="AU989" s="52">
        <v>14494.88</v>
      </c>
      <c r="AV989" s="52">
        <v>431.25</v>
      </c>
      <c r="AW989" s="52">
        <v>17922.060000000001</v>
      </c>
      <c r="AX989" s="52">
        <v>7882.55</v>
      </c>
      <c r="AY989" s="52">
        <v>25587.95</v>
      </c>
      <c r="AZ989" s="52">
        <v>75015.69</v>
      </c>
      <c r="BA989" s="52">
        <v>86434.07</v>
      </c>
      <c r="BB989" s="52">
        <v>16188.15</v>
      </c>
      <c r="BC989" s="52">
        <v>14363.65</v>
      </c>
      <c r="BD989" s="52">
        <v>2801.29</v>
      </c>
      <c r="BE989" s="52">
        <v>15018.59</v>
      </c>
      <c r="BF989" s="52">
        <v>14494.88</v>
      </c>
      <c r="BG989" s="52">
        <v>0</v>
      </c>
      <c r="BH989" s="52">
        <v>0</v>
      </c>
      <c r="BI989" s="52">
        <v>275708.88</v>
      </c>
      <c r="BJ989" s="53">
        <v>574</v>
      </c>
      <c r="BK989" s="54" t="s">
        <v>1047</v>
      </c>
      <c r="BL989" s="55"/>
      <c r="BM989" s="55"/>
      <c r="BN989" s="55"/>
      <c r="BO989" s="55"/>
      <c r="BP989" s="55"/>
      <c r="BQ989" s="55"/>
      <c r="BR989" s="55"/>
      <c r="BS989" s="55"/>
      <c r="BT989" s="55"/>
      <c r="BU989" s="55"/>
      <c r="BV989" s="55"/>
      <c r="BW989" s="55"/>
      <c r="BX989" s="55"/>
      <c r="BY989" s="55"/>
      <c r="BZ989" s="55"/>
      <c r="CA989" s="55"/>
      <c r="CB989" s="55"/>
      <c r="CC989" s="55"/>
      <c r="CD989" s="55"/>
      <c r="CE989" s="55"/>
      <c r="CF989" s="55"/>
      <c r="CG989" s="55"/>
      <c r="CH989" s="55"/>
      <c r="CI989" s="55"/>
    </row>
    <row r="990" spans="1:87" s="1" customFormat="1" ht="15" x14ac:dyDescent="0.25">
      <c r="A990" s="49" t="s">
        <v>127</v>
      </c>
      <c r="B990" s="49" t="s">
        <v>104</v>
      </c>
      <c r="C990" s="49" t="s">
        <v>128</v>
      </c>
      <c r="D990"/>
      <c r="E990"/>
      <c r="F990"/>
      <c r="G990" s="49" t="s">
        <v>129</v>
      </c>
      <c r="H990" s="49" t="s">
        <v>130</v>
      </c>
      <c r="I990" s="49" t="s">
        <v>1015</v>
      </c>
      <c r="J990"/>
      <c r="K990" s="49" t="s">
        <v>70</v>
      </c>
      <c r="L990" s="49" t="s">
        <v>131</v>
      </c>
      <c r="M990"/>
      <c r="N990"/>
      <c r="O990" s="49" t="s">
        <v>1016</v>
      </c>
      <c r="P990"/>
      <c r="Q990" s="49" t="s">
        <v>1017</v>
      </c>
      <c r="R990"/>
      <c r="S990"/>
      <c r="T990" s="49" t="s">
        <v>1079</v>
      </c>
      <c r="U990" s="49" t="s">
        <v>1044</v>
      </c>
      <c r="V990" s="49" t="s">
        <v>1082</v>
      </c>
      <c r="W990" s="50">
        <v>36744</v>
      </c>
      <c r="X990" s="51" t="s">
        <v>1083</v>
      </c>
      <c r="Y990" s="49" t="s">
        <v>1084</v>
      </c>
      <c r="Z990" s="49" t="s">
        <v>1085</v>
      </c>
      <c r="AA990" s="49" t="s">
        <v>180</v>
      </c>
      <c r="AB990" s="49" t="s">
        <v>181</v>
      </c>
      <c r="AC990" s="49" t="s">
        <v>182</v>
      </c>
      <c r="AD990"/>
      <c r="AE990" s="49" t="s">
        <v>1086</v>
      </c>
      <c r="AF990" s="49" t="s">
        <v>1087</v>
      </c>
      <c r="AG990" s="49" t="s">
        <v>1088</v>
      </c>
      <c r="AH990" s="49" t="s">
        <v>1089</v>
      </c>
      <c r="AI990" s="49" t="s">
        <v>81</v>
      </c>
      <c r="AJ990" s="49" t="s">
        <v>183</v>
      </c>
      <c r="AK990" s="49" t="s">
        <v>1090</v>
      </c>
      <c r="AL990" s="49" t="s">
        <v>1091</v>
      </c>
      <c r="AM990"/>
      <c r="AN990" s="49" t="s">
        <v>75</v>
      </c>
      <c r="AO990" s="49" t="s">
        <v>2</v>
      </c>
      <c r="AP990" s="52">
        <v>169.7</v>
      </c>
      <c r="AQ990" s="52">
        <v>0</v>
      </c>
      <c r="AR990" s="50">
        <v>1</v>
      </c>
      <c r="AS990" s="50">
        <v>0</v>
      </c>
      <c r="AT990" s="52">
        <v>15018.59</v>
      </c>
      <c r="AU990" s="52">
        <v>14494.88</v>
      </c>
      <c r="AV990" s="52">
        <v>124.72</v>
      </c>
      <c r="AW990" s="52">
        <v>17922.060000000001</v>
      </c>
      <c r="AX990" s="52">
        <v>7882.55</v>
      </c>
      <c r="AY990" s="52">
        <v>25587.95</v>
      </c>
      <c r="AZ990" s="52">
        <v>75015.69</v>
      </c>
      <c r="BA990" s="52">
        <v>86434.07</v>
      </c>
      <c r="BB990" s="52">
        <v>16188.15</v>
      </c>
      <c r="BC990" s="52">
        <v>14363.65</v>
      </c>
      <c r="BD990" s="52">
        <v>2801.29</v>
      </c>
      <c r="BE990" s="52">
        <v>15018.59</v>
      </c>
      <c r="BF990" s="52">
        <v>14494.88</v>
      </c>
      <c r="BG990" s="52">
        <v>0</v>
      </c>
      <c r="BH990" s="52">
        <v>0</v>
      </c>
      <c r="BI990" s="52">
        <v>275708.88</v>
      </c>
      <c r="BJ990" s="53">
        <v>574</v>
      </c>
      <c r="BK990" s="54" t="s">
        <v>1047</v>
      </c>
      <c r="BL990" s="55"/>
      <c r="BM990" s="55"/>
      <c r="BN990" s="55"/>
      <c r="BO990" s="55"/>
      <c r="BP990" s="55"/>
      <c r="BQ990" s="55"/>
      <c r="BR990" s="55"/>
      <c r="BS990" s="55"/>
      <c r="BT990" s="55"/>
      <c r="BU990" s="55"/>
      <c r="BV990" s="55"/>
      <c r="BW990" s="55"/>
      <c r="BX990" s="55"/>
      <c r="BY990" s="55"/>
      <c r="BZ990" s="55"/>
      <c r="CA990" s="55"/>
      <c r="CB990" s="55"/>
      <c r="CC990" s="55"/>
      <c r="CD990" s="55"/>
      <c r="CE990" s="55"/>
      <c r="CF990" s="55"/>
      <c r="CG990" s="55"/>
      <c r="CH990" s="55"/>
      <c r="CI990" s="55"/>
    </row>
    <row r="991" spans="1:87" s="1" customFormat="1" ht="15" x14ac:dyDescent="0.25">
      <c r="A991" s="49" t="s">
        <v>127</v>
      </c>
      <c r="B991" s="49" t="s">
        <v>104</v>
      </c>
      <c r="C991" s="49" t="s">
        <v>128</v>
      </c>
      <c r="D991"/>
      <c r="E991"/>
      <c r="F991"/>
      <c r="G991" s="49" t="s">
        <v>129</v>
      </c>
      <c r="H991" s="49" t="s">
        <v>130</v>
      </c>
      <c r="I991" s="49" t="s">
        <v>1015</v>
      </c>
      <c r="J991"/>
      <c r="K991" s="49" t="s">
        <v>70</v>
      </c>
      <c r="L991" s="49" t="s">
        <v>131</v>
      </c>
      <c r="M991"/>
      <c r="N991"/>
      <c r="O991" s="49" t="s">
        <v>1016</v>
      </c>
      <c r="P991"/>
      <c r="Q991" s="49" t="s">
        <v>1017</v>
      </c>
      <c r="R991"/>
      <c r="S991"/>
      <c r="T991" s="49" t="s">
        <v>1079</v>
      </c>
      <c r="U991" s="49" t="s">
        <v>1044</v>
      </c>
      <c r="V991" s="49" t="s">
        <v>1092</v>
      </c>
      <c r="W991" s="50">
        <v>36743</v>
      </c>
      <c r="X991" s="51" t="s">
        <v>1093</v>
      </c>
      <c r="Y991" s="49" t="s">
        <v>1084</v>
      </c>
      <c r="Z991" s="49" t="s">
        <v>1085</v>
      </c>
      <c r="AA991" s="49" t="s">
        <v>180</v>
      </c>
      <c r="AB991" s="49" t="s">
        <v>181</v>
      </c>
      <c r="AC991" s="49" t="s">
        <v>182</v>
      </c>
      <c r="AD991"/>
      <c r="AE991" s="49" t="s">
        <v>1086</v>
      </c>
      <c r="AF991" s="49" t="s">
        <v>1087</v>
      </c>
      <c r="AG991" s="49" t="s">
        <v>1088</v>
      </c>
      <c r="AH991" s="49" t="s">
        <v>1089</v>
      </c>
      <c r="AI991" s="49" t="s">
        <v>81</v>
      </c>
      <c r="AJ991" s="49" t="s">
        <v>183</v>
      </c>
      <c r="AK991" s="49" t="s">
        <v>1090</v>
      </c>
      <c r="AL991" s="49" t="s">
        <v>1091</v>
      </c>
      <c r="AM991"/>
      <c r="AN991" s="49" t="s">
        <v>75</v>
      </c>
      <c r="AO991" s="49" t="s">
        <v>2</v>
      </c>
      <c r="AP991" s="52">
        <v>169.7</v>
      </c>
      <c r="AQ991" s="52">
        <v>0</v>
      </c>
      <c r="AR991" s="50">
        <v>1</v>
      </c>
      <c r="AS991" s="50">
        <v>0</v>
      </c>
      <c r="AT991" s="52">
        <v>15018.59</v>
      </c>
      <c r="AU991" s="52">
        <v>14494.88</v>
      </c>
      <c r="AV991" s="52">
        <v>124.72</v>
      </c>
      <c r="AW991" s="52">
        <v>17922.060000000001</v>
      </c>
      <c r="AX991" s="52">
        <v>7882.55</v>
      </c>
      <c r="AY991" s="52">
        <v>25587.95</v>
      </c>
      <c r="AZ991" s="52">
        <v>75015.69</v>
      </c>
      <c r="BA991" s="52">
        <v>86434.07</v>
      </c>
      <c r="BB991" s="52">
        <v>16188.15</v>
      </c>
      <c r="BC991" s="52">
        <v>14363.65</v>
      </c>
      <c r="BD991" s="52">
        <v>2801.29</v>
      </c>
      <c r="BE991" s="52">
        <v>15018.59</v>
      </c>
      <c r="BF991" s="52">
        <v>14494.88</v>
      </c>
      <c r="BG991" s="52">
        <v>0</v>
      </c>
      <c r="BH991" s="52">
        <v>0</v>
      </c>
      <c r="BI991" s="52">
        <v>275708.88</v>
      </c>
      <c r="BJ991" s="53">
        <v>574</v>
      </c>
      <c r="BK991" s="54" t="s">
        <v>1047</v>
      </c>
      <c r="BL991" s="55"/>
      <c r="BM991" s="55"/>
      <c r="BN991" s="55"/>
      <c r="BO991" s="55"/>
      <c r="BP991" s="55"/>
      <c r="BQ991" s="55"/>
      <c r="BR991" s="55"/>
      <c r="BS991" s="55"/>
      <c r="BT991" s="55"/>
      <c r="BU991" s="55"/>
      <c r="BV991" s="55"/>
      <c r="BW991" s="55"/>
      <c r="BX991" s="55"/>
      <c r="BY991" s="55"/>
      <c r="BZ991" s="55"/>
      <c r="CA991" s="55"/>
      <c r="CB991" s="55"/>
      <c r="CC991" s="55"/>
      <c r="CD991" s="55"/>
      <c r="CE991" s="55"/>
      <c r="CF991" s="55"/>
      <c r="CG991" s="55"/>
      <c r="CH991" s="55"/>
      <c r="CI991" s="55"/>
    </row>
    <row r="992" spans="1:87" s="1" customFormat="1" ht="15" x14ac:dyDescent="0.25">
      <c r="A992" s="49" t="s">
        <v>127</v>
      </c>
      <c r="B992" s="49" t="s">
        <v>104</v>
      </c>
      <c r="C992" s="49" t="s">
        <v>128</v>
      </c>
      <c r="D992"/>
      <c r="E992"/>
      <c r="F992"/>
      <c r="G992" s="49" t="s">
        <v>129</v>
      </c>
      <c r="H992" s="49" t="s">
        <v>130</v>
      </c>
      <c r="I992" s="49" t="s">
        <v>1015</v>
      </c>
      <c r="J992"/>
      <c r="K992" s="49" t="s">
        <v>70</v>
      </c>
      <c r="L992" s="49" t="s">
        <v>131</v>
      </c>
      <c r="M992"/>
      <c r="N992"/>
      <c r="O992" s="49" t="s">
        <v>1016</v>
      </c>
      <c r="P992"/>
      <c r="Q992" s="49" t="s">
        <v>1018</v>
      </c>
      <c r="R992"/>
      <c r="S992"/>
      <c r="T992" s="49" t="s">
        <v>1094</v>
      </c>
      <c r="U992" s="49" t="s">
        <v>1023</v>
      </c>
      <c r="V992" s="49" t="s">
        <v>1095</v>
      </c>
      <c r="W992" s="50">
        <v>14080</v>
      </c>
      <c r="X992" s="51" t="s">
        <v>1096</v>
      </c>
      <c r="Y992" s="49" t="s">
        <v>972</v>
      </c>
      <c r="Z992" s="49" t="s">
        <v>973</v>
      </c>
      <c r="AA992" s="49" t="s">
        <v>76</v>
      </c>
      <c r="AB992" s="49" t="s">
        <v>102</v>
      </c>
      <c r="AC992" s="49" t="s">
        <v>103</v>
      </c>
      <c r="AD992"/>
      <c r="AE992" s="49" t="s">
        <v>171</v>
      </c>
      <c r="AF992" s="49" t="s">
        <v>96</v>
      </c>
      <c r="AG992" s="49" t="s">
        <v>73</v>
      </c>
      <c r="AH992" s="49" t="s">
        <v>172</v>
      </c>
      <c r="AI992" s="49" t="s">
        <v>74</v>
      </c>
      <c r="AJ992" s="49" t="s">
        <v>79</v>
      </c>
      <c r="AK992" s="49" t="s">
        <v>170</v>
      </c>
      <c r="AL992" s="49" t="s">
        <v>170</v>
      </c>
      <c r="AM992"/>
      <c r="AN992" s="49" t="s">
        <v>75</v>
      </c>
      <c r="AO992" s="49" t="s">
        <v>3</v>
      </c>
      <c r="AP992" s="52">
        <v>12.54</v>
      </c>
      <c r="AQ992" s="52">
        <v>0</v>
      </c>
      <c r="AR992" s="50">
        <v>1</v>
      </c>
      <c r="AS992" s="50">
        <v>0</v>
      </c>
      <c r="AT992" s="52">
        <v>15018.59</v>
      </c>
      <c r="AU992" s="52">
        <v>14494.88</v>
      </c>
      <c r="AV992" s="52">
        <v>12.54</v>
      </c>
      <c r="AW992" s="52">
        <v>17922.060000000001</v>
      </c>
      <c r="AX992" s="52">
        <v>7882.55</v>
      </c>
      <c r="AY992" s="52">
        <v>25587.95</v>
      </c>
      <c r="AZ992" s="52">
        <v>75015.69</v>
      </c>
      <c r="BA992" s="52">
        <v>86434.07</v>
      </c>
      <c r="BB992" s="52">
        <v>16188.15</v>
      </c>
      <c r="BC992" s="52">
        <v>14363.65</v>
      </c>
      <c r="BD992" s="52">
        <v>2801.29</v>
      </c>
      <c r="BE992" s="52">
        <v>15018.59</v>
      </c>
      <c r="BF992" s="52">
        <v>14494.88</v>
      </c>
      <c r="BG992" s="52">
        <v>0</v>
      </c>
      <c r="BH992" s="52">
        <v>0</v>
      </c>
      <c r="BI992" s="52">
        <v>275708.88</v>
      </c>
      <c r="BJ992" s="53">
        <v>574</v>
      </c>
      <c r="BK992" s="54" t="s">
        <v>1047</v>
      </c>
      <c r="BL992" s="55"/>
      <c r="BM992" s="55"/>
      <c r="BN992" s="55"/>
      <c r="BO992" s="55"/>
      <c r="BP992" s="55"/>
      <c r="BQ992" s="55"/>
      <c r="BR992" s="55"/>
      <c r="BS992" s="55"/>
      <c r="BT992" s="55"/>
      <c r="BU992" s="55"/>
      <c r="BV992" s="55"/>
      <c r="BW992" s="55"/>
      <c r="BX992" s="55"/>
      <c r="BY992" s="55"/>
      <c r="BZ992" s="55"/>
      <c r="CA992" s="55"/>
      <c r="CB992" s="55"/>
      <c r="CC992" s="55"/>
      <c r="CD992" s="55"/>
      <c r="CE992" s="55"/>
      <c r="CF992" s="55"/>
      <c r="CG992" s="55"/>
      <c r="CH992" s="55"/>
      <c r="CI992" s="55"/>
    </row>
    <row r="993" spans="1:87" s="1" customFormat="1" ht="15" x14ac:dyDescent="0.25">
      <c r="A993" s="49" t="s">
        <v>127</v>
      </c>
      <c r="B993" s="49" t="s">
        <v>104</v>
      </c>
      <c r="C993" s="49" t="s">
        <v>128</v>
      </c>
      <c r="D993"/>
      <c r="E993"/>
      <c r="F993"/>
      <c r="G993" s="49" t="s">
        <v>129</v>
      </c>
      <c r="H993" s="49" t="s">
        <v>130</v>
      </c>
      <c r="I993" s="49" t="s">
        <v>1015</v>
      </c>
      <c r="J993"/>
      <c r="K993" s="49" t="s">
        <v>70</v>
      </c>
      <c r="L993" s="49" t="s">
        <v>131</v>
      </c>
      <c r="M993"/>
      <c r="N993"/>
      <c r="O993" s="49" t="s">
        <v>1016</v>
      </c>
      <c r="P993"/>
      <c r="Q993" s="49" t="s">
        <v>1018</v>
      </c>
      <c r="R993"/>
      <c r="S993"/>
      <c r="T993" s="49" t="s">
        <v>1097</v>
      </c>
      <c r="U993" s="49" t="s">
        <v>1097</v>
      </c>
      <c r="V993" s="49" t="s">
        <v>1098</v>
      </c>
      <c r="W993" s="50">
        <v>23016</v>
      </c>
      <c r="X993" s="51" t="s">
        <v>1099</v>
      </c>
      <c r="Y993" s="49" t="s">
        <v>1100</v>
      </c>
      <c r="Z993" s="49" t="s">
        <v>1101</v>
      </c>
      <c r="AA993" s="49" t="s">
        <v>76</v>
      </c>
      <c r="AB993" s="49" t="s">
        <v>102</v>
      </c>
      <c r="AC993" s="49" t="s">
        <v>103</v>
      </c>
      <c r="AD993"/>
      <c r="AE993" s="49" t="s">
        <v>1102</v>
      </c>
      <c r="AF993" s="49" t="s">
        <v>1103</v>
      </c>
      <c r="AG993" s="49" t="s">
        <v>73</v>
      </c>
      <c r="AH993" s="49" t="s">
        <v>1104</v>
      </c>
      <c r="AI993" s="49" t="s">
        <v>74</v>
      </c>
      <c r="AJ993" s="49" t="s">
        <v>79</v>
      </c>
      <c r="AK993" s="49" t="s">
        <v>1105</v>
      </c>
      <c r="AL993" s="49" t="s">
        <v>1105</v>
      </c>
      <c r="AM993"/>
      <c r="AN993" s="49" t="s">
        <v>75</v>
      </c>
      <c r="AO993" s="49" t="s">
        <v>3</v>
      </c>
      <c r="AP993" s="52">
        <v>328.9</v>
      </c>
      <c r="AQ993" s="52">
        <v>0</v>
      </c>
      <c r="AR993" s="50">
        <v>1</v>
      </c>
      <c r="AS993" s="50">
        <v>0</v>
      </c>
      <c r="AT993" s="52">
        <v>15018.59</v>
      </c>
      <c r="AU993" s="52">
        <v>14494.88</v>
      </c>
      <c r="AV993" s="52">
        <v>328.9</v>
      </c>
      <c r="AW993" s="52">
        <v>17922.060000000001</v>
      </c>
      <c r="AX993" s="52">
        <v>7882.55</v>
      </c>
      <c r="AY993" s="52">
        <v>25587.95</v>
      </c>
      <c r="AZ993" s="52">
        <v>75015.69</v>
      </c>
      <c r="BA993" s="52">
        <v>86434.07</v>
      </c>
      <c r="BB993" s="52">
        <v>16188.15</v>
      </c>
      <c r="BC993" s="52">
        <v>14363.65</v>
      </c>
      <c r="BD993" s="52">
        <v>2801.29</v>
      </c>
      <c r="BE993" s="52">
        <v>15018.59</v>
      </c>
      <c r="BF993" s="52">
        <v>14494.88</v>
      </c>
      <c r="BG993" s="52">
        <v>0</v>
      </c>
      <c r="BH993" s="52">
        <v>0</v>
      </c>
      <c r="BI993" s="52">
        <v>275708.88</v>
      </c>
      <c r="BJ993" s="53">
        <v>574</v>
      </c>
      <c r="BK993" s="54" t="s">
        <v>1047</v>
      </c>
      <c r="BL993" s="55"/>
      <c r="BM993" s="55"/>
      <c r="BN993" s="55"/>
      <c r="BO993" s="55"/>
      <c r="BP993" s="55"/>
      <c r="BQ993" s="55"/>
      <c r="BR993" s="55"/>
      <c r="BS993" s="55"/>
      <c r="BT993" s="55"/>
      <c r="BU993" s="55"/>
      <c r="BV993" s="55"/>
      <c r="BW993" s="55"/>
      <c r="BX993" s="55"/>
      <c r="BY993" s="55"/>
      <c r="BZ993" s="55"/>
      <c r="CA993" s="55"/>
      <c r="CB993" s="55"/>
      <c r="CC993" s="55"/>
      <c r="CD993" s="55"/>
      <c r="CE993" s="55"/>
      <c r="CF993" s="55"/>
      <c r="CG993" s="55"/>
      <c r="CH993" s="55"/>
      <c r="CI993" s="55"/>
    </row>
    <row r="994" spans="1:87" s="1" customFormat="1" ht="15" x14ac:dyDescent="0.25">
      <c r="A994" s="49" t="s">
        <v>127</v>
      </c>
      <c r="B994" s="49" t="s">
        <v>104</v>
      </c>
      <c r="C994" s="49" t="s">
        <v>128</v>
      </c>
      <c r="D994"/>
      <c r="E994"/>
      <c r="F994"/>
      <c r="G994" s="49" t="s">
        <v>129</v>
      </c>
      <c r="H994" s="49" t="s">
        <v>130</v>
      </c>
      <c r="I994" s="49" t="s">
        <v>1015</v>
      </c>
      <c r="J994"/>
      <c r="K994" s="49" t="s">
        <v>70</v>
      </c>
      <c r="L994" s="49" t="s">
        <v>131</v>
      </c>
      <c r="M994"/>
      <c r="N994"/>
      <c r="O994" s="49" t="s">
        <v>1016</v>
      </c>
      <c r="P994"/>
      <c r="Q994" s="49" t="s">
        <v>1018</v>
      </c>
      <c r="R994"/>
      <c r="S994"/>
      <c r="T994" s="49" t="s">
        <v>1097</v>
      </c>
      <c r="U994" s="49" t="s">
        <v>1097</v>
      </c>
      <c r="V994" s="49" t="s">
        <v>1106</v>
      </c>
      <c r="W994" s="50">
        <v>23105</v>
      </c>
      <c r="X994" s="51" t="s">
        <v>1107</v>
      </c>
      <c r="Y994" s="49" t="s">
        <v>1108</v>
      </c>
      <c r="Z994" s="49" t="s">
        <v>1109</v>
      </c>
      <c r="AA994" s="49" t="s">
        <v>119</v>
      </c>
      <c r="AB994" s="49" t="s">
        <v>1110</v>
      </c>
      <c r="AC994" s="49" t="s">
        <v>189</v>
      </c>
      <c r="AD994"/>
      <c r="AE994" s="49" t="s">
        <v>1111</v>
      </c>
      <c r="AF994" s="49" t="s">
        <v>114</v>
      </c>
      <c r="AG994" s="49" t="s">
        <v>115</v>
      </c>
      <c r="AH994" s="49" t="s">
        <v>1112</v>
      </c>
      <c r="AI994" s="49" t="s">
        <v>74</v>
      </c>
      <c r="AJ994" s="49" t="s">
        <v>79</v>
      </c>
      <c r="AK994" s="49" t="s">
        <v>109</v>
      </c>
      <c r="AL994" s="49" t="s">
        <v>110</v>
      </c>
      <c r="AM994"/>
      <c r="AN994" s="49" t="s">
        <v>75</v>
      </c>
      <c r="AO994" s="49" t="s">
        <v>3</v>
      </c>
      <c r="AP994" s="52">
        <v>383.56</v>
      </c>
      <c r="AQ994" s="52">
        <v>0</v>
      </c>
      <c r="AR994" s="50">
        <v>1</v>
      </c>
      <c r="AS994" s="50">
        <v>0</v>
      </c>
      <c r="AT994" s="52">
        <v>15018.59</v>
      </c>
      <c r="AU994" s="52">
        <v>14494.88</v>
      </c>
      <c r="AV994" s="52">
        <v>383.56</v>
      </c>
      <c r="AW994" s="52">
        <v>17922.060000000001</v>
      </c>
      <c r="AX994" s="52">
        <v>7882.55</v>
      </c>
      <c r="AY994" s="52">
        <v>25587.95</v>
      </c>
      <c r="AZ994" s="52">
        <v>75015.69</v>
      </c>
      <c r="BA994" s="52">
        <v>86434.07</v>
      </c>
      <c r="BB994" s="52">
        <v>16188.15</v>
      </c>
      <c r="BC994" s="52">
        <v>14363.65</v>
      </c>
      <c r="BD994" s="52">
        <v>2801.29</v>
      </c>
      <c r="BE994" s="52">
        <v>15018.59</v>
      </c>
      <c r="BF994" s="52">
        <v>14494.88</v>
      </c>
      <c r="BG994" s="52">
        <v>0</v>
      </c>
      <c r="BH994" s="52">
        <v>0</v>
      </c>
      <c r="BI994" s="52">
        <v>275708.88</v>
      </c>
      <c r="BJ994" s="53">
        <v>574</v>
      </c>
      <c r="BK994" s="54" t="s">
        <v>1047</v>
      </c>
      <c r="BL994" s="55"/>
      <c r="BM994" s="55"/>
      <c r="BN994" s="55"/>
      <c r="BO994" s="55"/>
      <c r="BP994" s="55"/>
      <c r="BQ994" s="55"/>
      <c r="BR994" s="55"/>
      <c r="BS994" s="55"/>
      <c r="BT994" s="55"/>
      <c r="BU994" s="55"/>
      <c r="BV994" s="55"/>
      <c r="BW994" s="55"/>
      <c r="BX994" s="55"/>
      <c r="BY994" s="55"/>
      <c r="BZ994" s="55"/>
      <c r="CA994" s="55"/>
      <c r="CB994" s="55"/>
      <c r="CC994" s="55"/>
      <c r="CD994" s="55"/>
      <c r="CE994" s="55"/>
      <c r="CF994" s="55"/>
      <c r="CG994" s="55"/>
      <c r="CH994" s="55"/>
      <c r="CI994" s="55"/>
    </row>
    <row r="995" spans="1:87" s="1" customFormat="1" ht="15" x14ac:dyDescent="0.25">
      <c r="A995" s="49" t="s">
        <v>127</v>
      </c>
      <c r="B995" s="49" t="s">
        <v>104</v>
      </c>
      <c r="C995" s="49" t="s">
        <v>128</v>
      </c>
      <c r="D995"/>
      <c r="E995"/>
      <c r="F995"/>
      <c r="G995" s="49" t="s">
        <v>129</v>
      </c>
      <c r="H995" s="49" t="s">
        <v>130</v>
      </c>
      <c r="I995" s="49" t="s">
        <v>1015</v>
      </c>
      <c r="J995"/>
      <c r="K995" s="49" t="s">
        <v>70</v>
      </c>
      <c r="L995" s="49" t="s">
        <v>131</v>
      </c>
      <c r="M995"/>
      <c r="N995"/>
      <c r="O995" s="49" t="s">
        <v>1016</v>
      </c>
      <c r="P995"/>
      <c r="Q995" s="49" t="s">
        <v>1018</v>
      </c>
      <c r="R995"/>
      <c r="S995"/>
      <c r="T995" s="49" t="s">
        <v>1097</v>
      </c>
      <c r="U995" s="49" t="s">
        <v>1097</v>
      </c>
      <c r="V995" s="49" t="s">
        <v>1113</v>
      </c>
      <c r="W995" s="50">
        <v>23106</v>
      </c>
      <c r="X995" s="51" t="s">
        <v>1114</v>
      </c>
      <c r="Y995" s="49" t="s">
        <v>1108</v>
      </c>
      <c r="Z995" s="49" t="s">
        <v>1109</v>
      </c>
      <c r="AA995" s="49" t="s">
        <v>119</v>
      </c>
      <c r="AB995" s="49" t="s">
        <v>1110</v>
      </c>
      <c r="AC995" s="49" t="s">
        <v>189</v>
      </c>
      <c r="AD995"/>
      <c r="AE995" s="49" t="s">
        <v>1111</v>
      </c>
      <c r="AF995" s="49" t="s">
        <v>114</v>
      </c>
      <c r="AG995" s="49" t="s">
        <v>115</v>
      </c>
      <c r="AH995" s="49" t="s">
        <v>1112</v>
      </c>
      <c r="AI995" s="49" t="s">
        <v>74</v>
      </c>
      <c r="AJ995" s="49" t="s">
        <v>79</v>
      </c>
      <c r="AK995" s="49" t="s">
        <v>109</v>
      </c>
      <c r="AL995" s="49" t="s">
        <v>110</v>
      </c>
      <c r="AM995"/>
      <c r="AN995" s="49" t="s">
        <v>75</v>
      </c>
      <c r="AO995" s="49" t="s">
        <v>3</v>
      </c>
      <c r="AP995" s="52">
        <v>383.56</v>
      </c>
      <c r="AQ995" s="52">
        <v>0</v>
      </c>
      <c r="AR995" s="50">
        <v>1</v>
      </c>
      <c r="AS995" s="50">
        <v>0</v>
      </c>
      <c r="AT995" s="52">
        <v>15018.59</v>
      </c>
      <c r="AU995" s="52">
        <v>14494.88</v>
      </c>
      <c r="AV995" s="52">
        <v>383.56</v>
      </c>
      <c r="AW995" s="52">
        <v>17922.060000000001</v>
      </c>
      <c r="AX995" s="52">
        <v>7882.55</v>
      </c>
      <c r="AY995" s="52">
        <v>25587.95</v>
      </c>
      <c r="AZ995" s="52">
        <v>75015.69</v>
      </c>
      <c r="BA995" s="52">
        <v>86434.07</v>
      </c>
      <c r="BB995" s="52">
        <v>16188.15</v>
      </c>
      <c r="BC995" s="52">
        <v>14363.65</v>
      </c>
      <c r="BD995" s="52">
        <v>2801.29</v>
      </c>
      <c r="BE995" s="52">
        <v>15018.59</v>
      </c>
      <c r="BF995" s="52">
        <v>14494.88</v>
      </c>
      <c r="BG995" s="52">
        <v>0</v>
      </c>
      <c r="BH995" s="52">
        <v>0</v>
      </c>
      <c r="BI995" s="52">
        <v>275708.88</v>
      </c>
      <c r="BJ995" s="53">
        <v>574</v>
      </c>
      <c r="BK995" s="54" t="s">
        <v>1047</v>
      </c>
      <c r="BL995" s="55"/>
      <c r="BM995" s="55"/>
      <c r="BN995" s="55"/>
      <c r="BO995" s="55"/>
      <c r="BP995" s="55"/>
      <c r="BQ995" s="55"/>
      <c r="BR995" s="55"/>
      <c r="BS995" s="55"/>
      <c r="BT995" s="55"/>
      <c r="BU995" s="55"/>
      <c r="BV995" s="55"/>
      <c r="BW995" s="55"/>
      <c r="BX995" s="55"/>
      <c r="BY995" s="55"/>
      <c r="BZ995" s="55"/>
      <c r="CA995" s="55"/>
      <c r="CB995" s="55"/>
      <c r="CC995" s="55"/>
      <c r="CD995" s="55"/>
      <c r="CE995" s="55"/>
      <c r="CF995" s="55"/>
      <c r="CG995" s="55"/>
      <c r="CH995" s="55"/>
      <c r="CI995" s="55"/>
    </row>
    <row r="996" spans="1:87" s="1" customFormat="1" ht="15" x14ac:dyDescent="0.25">
      <c r="A996" s="49" t="s">
        <v>127</v>
      </c>
      <c r="B996" s="49" t="s">
        <v>104</v>
      </c>
      <c r="C996" s="49" t="s">
        <v>128</v>
      </c>
      <c r="D996"/>
      <c r="E996"/>
      <c r="F996"/>
      <c r="G996" s="49" t="s">
        <v>129</v>
      </c>
      <c r="H996" s="49" t="s">
        <v>130</v>
      </c>
      <c r="I996" s="49" t="s">
        <v>1015</v>
      </c>
      <c r="J996"/>
      <c r="K996" s="49" t="s">
        <v>70</v>
      </c>
      <c r="L996" s="49" t="s">
        <v>131</v>
      </c>
      <c r="M996"/>
      <c r="N996"/>
      <c r="O996" s="49" t="s">
        <v>1016</v>
      </c>
      <c r="P996"/>
      <c r="Q996" s="49" t="s">
        <v>1018</v>
      </c>
      <c r="R996"/>
      <c r="S996"/>
      <c r="T996" s="49" t="s">
        <v>1097</v>
      </c>
      <c r="U996" s="49" t="s">
        <v>1097</v>
      </c>
      <c r="V996" s="49" t="s">
        <v>1115</v>
      </c>
      <c r="W996" s="50">
        <v>23104</v>
      </c>
      <c r="X996" s="51" t="s">
        <v>1116</v>
      </c>
      <c r="Y996" s="49" t="s">
        <v>1108</v>
      </c>
      <c r="Z996" s="49" t="s">
        <v>1109</v>
      </c>
      <c r="AA996" s="49" t="s">
        <v>119</v>
      </c>
      <c r="AB996" s="49" t="s">
        <v>1110</v>
      </c>
      <c r="AC996" s="49" t="s">
        <v>189</v>
      </c>
      <c r="AD996"/>
      <c r="AE996" s="49" t="s">
        <v>1111</v>
      </c>
      <c r="AF996" s="49" t="s">
        <v>114</v>
      </c>
      <c r="AG996" s="49" t="s">
        <v>115</v>
      </c>
      <c r="AH996" s="49" t="s">
        <v>1112</v>
      </c>
      <c r="AI996" s="49" t="s">
        <v>74</v>
      </c>
      <c r="AJ996" s="49" t="s">
        <v>79</v>
      </c>
      <c r="AK996" s="49" t="s">
        <v>109</v>
      </c>
      <c r="AL996" s="49" t="s">
        <v>110</v>
      </c>
      <c r="AM996"/>
      <c r="AN996" s="49" t="s">
        <v>75</v>
      </c>
      <c r="AO996" s="49" t="s">
        <v>3</v>
      </c>
      <c r="AP996" s="52">
        <v>241.39</v>
      </c>
      <c r="AQ996" s="52">
        <v>0</v>
      </c>
      <c r="AR996" s="50">
        <v>1</v>
      </c>
      <c r="AS996" s="50">
        <v>0</v>
      </c>
      <c r="AT996" s="52">
        <v>15018.59</v>
      </c>
      <c r="AU996" s="52">
        <v>14494.88</v>
      </c>
      <c r="AV996" s="52">
        <v>241.39</v>
      </c>
      <c r="AW996" s="52">
        <v>17922.060000000001</v>
      </c>
      <c r="AX996" s="52">
        <v>7882.55</v>
      </c>
      <c r="AY996" s="52">
        <v>25587.95</v>
      </c>
      <c r="AZ996" s="52">
        <v>75015.69</v>
      </c>
      <c r="BA996" s="52">
        <v>86434.07</v>
      </c>
      <c r="BB996" s="52">
        <v>16188.15</v>
      </c>
      <c r="BC996" s="52">
        <v>14363.65</v>
      </c>
      <c r="BD996" s="52">
        <v>2801.29</v>
      </c>
      <c r="BE996" s="52">
        <v>15018.59</v>
      </c>
      <c r="BF996" s="52">
        <v>14494.88</v>
      </c>
      <c r="BG996" s="52">
        <v>0</v>
      </c>
      <c r="BH996" s="52">
        <v>0</v>
      </c>
      <c r="BI996" s="52">
        <v>275708.88</v>
      </c>
      <c r="BJ996" s="53">
        <v>574</v>
      </c>
      <c r="BK996" s="54" t="s">
        <v>1047</v>
      </c>
      <c r="BL996" s="55"/>
      <c r="BM996" s="55"/>
      <c r="BN996" s="55"/>
      <c r="BO996" s="55"/>
      <c r="BP996" s="55"/>
      <c r="BQ996" s="55"/>
      <c r="BR996" s="55"/>
      <c r="BS996" s="55"/>
      <c r="BT996" s="55"/>
      <c r="BU996" s="55"/>
      <c r="BV996" s="55"/>
      <c r="BW996" s="55"/>
      <c r="BX996" s="55"/>
      <c r="BY996" s="55"/>
      <c r="BZ996" s="55"/>
      <c r="CA996" s="55"/>
      <c r="CB996" s="55"/>
      <c r="CC996" s="55"/>
      <c r="CD996" s="55"/>
      <c r="CE996" s="55"/>
      <c r="CF996" s="55"/>
      <c r="CG996" s="55"/>
      <c r="CH996" s="55"/>
      <c r="CI996" s="55"/>
    </row>
    <row r="997" spans="1:87" s="1" customFormat="1" ht="15" x14ac:dyDescent="0.25">
      <c r="A997" s="49" t="s">
        <v>127</v>
      </c>
      <c r="B997" s="49" t="s">
        <v>104</v>
      </c>
      <c r="C997" s="49" t="s">
        <v>128</v>
      </c>
      <c r="D997"/>
      <c r="E997"/>
      <c r="F997"/>
      <c r="G997" s="49" t="s">
        <v>129</v>
      </c>
      <c r="H997" s="49" t="s">
        <v>130</v>
      </c>
      <c r="I997" s="49" t="s">
        <v>1015</v>
      </c>
      <c r="J997"/>
      <c r="K997" s="49" t="s">
        <v>70</v>
      </c>
      <c r="L997" s="49" t="s">
        <v>131</v>
      </c>
      <c r="M997"/>
      <c r="N997"/>
      <c r="O997" s="49" t="s">
        <v>1016</v>
      </c>
      <c r="P997"/>
      <c r="Q997" s="49" t="s">
        <v>1018</v>
      </c>
      <c r="R997"/>
      <c r="S997"/>
      <c r="T997" s="49" t="s">
        <v>1117</v>
      </c>
      <c r="U997" s="49" t="s">
        <v>1097</v>
      </c>
      <c r="V997" s="49" t="s">
        <v>1118</v>
      </c>
      <c r="W997" s="50">
        <v>33535</v>
      </c>
      <c r="X997" s="51" t="s">
        <v>1119</v>
      </c>
      <c r="Y997" s="49" t="s">
        <v>1120</v>
      </c>
      <c r="Z997" s="49" t="s">
        <v>1121</v>
      </c>
      <c r="AA997" s="49" t="s">
        <v>105</v>
      </c>
      <c r="AB997" s="49" t="s">
        <v>106</v>
      </c>
      <c r="AC997" s="49" t="s">
        <v>107</v>
      </c>
      <c r="AD997"/>
      <c r="AE997" s="49" t="s">
        <v>1122</v>
      </c>
      <c r="AF997" s="49" t="s">
        <v>1020</v>
      </c>
      <c r="AG997" s="49" t="s">
        <v>115</v>
      </c>
      <c r="AH997" s="49" t="s">
        <v>1024</v>
      </c>
      <c r="AI997" s="49" t="s">
        <v>74</v>
      </c>
      <c r="AJ997" s="49" t="s">
        <v>108</v>
      </c>
      <c r="AK997" s="49" t="s">
        <v>109</v>
      </c>
      <c r="AL997" s="49" t="s">
        <v>110</v>
      </c>
      <c r="AM997"/>
      <c r="AN997" s="49" t="s">
        <v>75</v>
      </c>
      <c r="AO997" s="49" t="s">
        <v>3</v>
      </c>
      <c r="AP997" s="52">
        <v>121.65</v>
      </c>
      <c r="AQ997" s="52">
        <v>0</v>
      </c>
      <c r="AR997" s="50">
        <v>1</v>
      </c>
      <c r="AS997" s="50">
        <v>0</v>
      </c>
      <c r="AT997" s="52">
        <v>15018.59</v>
      </c>
      <c r="AU997" s="52">
        <v>14494.88</v>
      </c>
      <c r="AV997" s="52">
        <v>121.65</v>
      </c>
      <c r="AW997" s="52">
        <v>17922.060000000001</v>
      </c>
      <c r="AX997" s="52">
        <v>7882.55</v>
      </c>
      <c r="AY997" s="52">
        <v>25587.95</v>
      </c>
      <c r="AZ997" s="52">
        <v>75015.69</v>
      </c>
      <c r="BA997" s="52">
        <v>86434.07</v>
      </c>
      <c r="BB997" s="52">
        <v>16188.15</v>
      </c>
      <c r="BC997" s="52">
        <v>14363.65</v>
      </c>
      <c r="BD997" s="52">
        <v>2801.29</v>
      </c>
      <c r="BE997" s="52">
        <v>15018.59</v>
      </c>
      <c r="BF997" s="52">
        <v>14494.88</v>
      </c>
      <c r="BG997" s="52">
        <v>0</v>
      </c>
      <c r="BH997" s="52">
        <v>0</v>
      </c>
      <c r="BI997" s="52">
        <v>275708.88</v>
      </c>
      <c r="BJ997" s="53">
        <v>574</v>
      </c>
      <c r="BK997" s="54" t="s">
        <v>1047</v>
      </c>
      <c r="BL997" s="55"/>
      <c r="BM997" s="55"/>
      <c r="BN997" s="55"/>
      <c r="BO997" s="55"/>
      <c r="BP997" s="55"/>
      <c r="BQ997" s="55"/>
      <c r="BR997" s="55"/>
      <c r="BS997" s="55"/>
      <c r="BT997" s="55"/>
      <c r="BU997" s="55"/>
      <c r="BV997" s="55"/>
      <c r="BW997" s="55"/>
      <c r="BX997" s="55"/>
      <c r="BY997" s="55"/>
      <c r="BZ997" s="55"/>
      <c r="CA997" s="55"/>
      <c r="CB997" s="55"/>
      <c r="CC997" s="55"/>
      <c r="CD997" s="55"/>
      <c r="CE997" s="55"/>
      <c r="CF997" s="55"/>
      <c r="CG997" s="55"/>
      <c r="CH997" s="55"/>
      <c r="CI997" s="55"/>
    </row>
    <row r="998" spans="1:87" s="1" customFormat="1" ht="15" x14ac:dyDescent="0.25">
      <c r="A998" s="49" t="s">
        <v>127</v>
      </c>
      <c r="B998" s="49" t="s">
        <v>104</v>
      </c>
      <c r="C998" s="49" t="s">
        <v>128</v>
      </c>
      <c r="D998"/>
      <c r="E998"/>
      <c r="F998"/>
      <c r="G998" s="49" t="s">
        <v>129</v>
      </c>
      <c r="H998" s="49" t="s">
        <v>130</v>
      </c>
      <c r="I998" s="49" t="s">
        <v>1015</v>
      </c>
      <c r="J998"/>
      <c r="K998" s="49" t="s">
        <v>70</v>
      </c>
      <c r="L998" s="49" t="s">
        <v>131</v>
      </c>
      <c r="M998"/>
      <c r="N998"/>
      <c r="O998" s="49" t="s">
        <v>1016</v>
      </c>
      <c r="P998"/>
      <c r="Q998" s="49" t="s">
        <v>1017</v>
      </c>
      <c r="R998"/>
      <c r="S998"/>
      <c r="T998" s="49" t="s">
        <v>1123</v>
      </c>
      <c r="U998" s="49" t="s">
        <v>1117</v>
      </c>
      <c r="V998" s="49" t="s">
        <v>1124</v>
      </c>
      <c r="W998" s="50">
        <v>40293</v>
      </c>
      <c r="X998" s="51" t="s">
        <v>1125</v>
      </c>
      <c r="Y998" s="49" t="s">
        <v>1126</v>
      </c>
      <c r="Z998" s="49" t="s">
        <v>1127</v>
      </c>
      <c r="AA998" s="49" t="s">
        <v>1128</v>
      </c>
      <c r="AB998" s="49" t="s">
        <v>1129</v>
      </c>
      <c r="AC998" s="49" t="s">
        <v>118</v>
      </c>
      <c r="AD998"/>
      <c r="AE998" s="49" t="s">
        <v>1130</v>
      </c>
      <c r="AF998" s="49" t="s">
        <v>1131</v>
      </c>
      <c r="AG998" s="49" t="s">
        <v>1132</v>
      </c>
      <c r="AH998" s="49" t="s">
        <v>1133</v>
      </c>
      <c r="AI998" s="49" t="s">
        <v>81</v>
      </c>
      <c r="AJ998" s="49" t="s">
        <v>1134</v>
      </c>
      <c r="AK998" s="49" t="s">
        <v>1135</v>
      </c>
      <c r="AL998" s="49" t="s">
        <v>1135</v>
      </c>
      <c r="AM998"/>
      <c r="AN998" s="49" t="s">
        <v>75</v>
      </c>
      <c r="AO998" s="49" t="s">
        <v>2</v>
      </c>
      <c r="AP998" s="52">
        <v>510.95</v>
      </c>
      <c r="AQ998" s="52">
        <v>0</v>
      </c>
      <c r="AR998" s="50">
        <v>1</v>
      </c>
      <c r="AS998" s="50">
        <v>0</v>
      </c>
      <c r="AT998" s="52">
        <v>15018.59</v>
      </c>
      <c r="AU998" s="52">
        <v>14494.88</v>
      </c>
      <c r="AV998" s="52">
        <v>375</v>
      </c>
      <c r="AW998" s="52">
        <v>17922.060000000001</v>
      </c>
      <c r="AX998" s="52">
        <v>7882.55</v>
      </c>
      <c r="AY998" s="52">
        <v>25587.95</v>
      </c>
      <c r="AZ998" s="52">
        <v>75015.69</v>
      </c>
      <c r="BA998" s="52">
        <v>86434.07</v>
      </c>
      <c r="BB998" s="52">
        <v>16188.15</v>
      </c>
      <c r="BC998" s="52">
        <v>14363.65</v>
      </c>
      <c r="BD998" s="52">
        <v>2801.29</v>
      </c>
      <c r="BE998" s="52">
        <v>15018.59</v>
      </c>
      <c r="BF998" s="52">
        <v>14494.88</v>
      </c>
      <c r="BG998" s="52">
        <v>0</v>
      </c>
      <c r="BH998" s="52">
        <v>0</v>
      </c>
      <c r="BI998" s="52">
        <v>275708.88</v>
      </c>
      <c r="BJ998" s="53">
        <v>574</v>
      </c>
      <c r="BK998" s="54" t="s">
        <v>1047</v>
      </c>
      <c r="BL998" s="55"/>
      <c r="BM998" s="55"/>
      <c r="BN998" s="55"/>
      <c r="BO998" s="55"/>
      <c r="BP998" s="55"/>
      <c r="BQ998" s="55"/>
      <c r="BR998" s="55"/>
      <c r="BS998" s="55"/>
      <c r="BT998" s="55"/>
      <c r="BU998" s="55"/>
      <c r="BV998" s="55"/>
      <c r="BW998" s="55"/>
      <c r="BX998" s="55"/>
      <c r="BY998" s="55"/>
      <c r="BZ998" s="55"/>
      <c r="CA998" s="55"/>
      <c r="CB998" s="55"/>
      <c r="CC998" s="55"/>
      <c r="CD998" s="55"/>
      <c r="CE998" s="55"/>
      <c r="CF998" s="55"/>
      <c r="CG998" s="55"/>
      <c r="CH998" s="55"/>
      <c r="CI998" s="55"/>
    </row>
    <row r="999" spans="1:87" s="1" customFormat="1" ht="15" x14ac:dyDescent="0.25">
      <c r="A999" s="49" t="s">
        <v>127</v>
      </c>
      <c r="B999" s="49" t="s">
        <v>104</v>
      </c>
      <c r="C999" s="49" t="s">
        <v>128</v>
      </c>
      <c r="D999"/>
      <c r="E999"/>
      <c r="F999"/>
      <c r="G999" s="49" t="s">
        <v>129</v>
      </c>
      <c r="H999" s="49" t="s">
        <v>130</v>
      </c>
      <c r="I999" s="49" t="s">
        <v>1015</v>
      </c>
      <c r="J999"/>
      <c r="K999" s="49" t="s">
        <v>70</v>
      </c>
      <c r="L999" s="49" t="s">
        <v>131</v>
      </c>
      <c r="M999"/>
      <c r="N999"/>
      <c r="O999" s="49" t="s">
        <v>1016</v>
      </c>
      <c r="P999"/>
      <c r="Q999" s="49" t="s">
        <v>1018</v>
      </c>
      <c r="R999"/>
      <c r="S999"/>
      <c r="T999" s="49" t="s">
        <v>1136</v>
      </c>
      <c r="U999" s="49" t="s">
        <v>1137</v>
      </c>
      <c r="V999" s="49" t="s">
        <v>112</v>
      </c>
      <c r="W999" s="50">
        <v>42058</v>
      </c>
      <c r="X999" s="51" t="s">
        <v>1138</v>
      </c>
      <c r="Y999" s="49" t="s">
        <v>1139</v>
      </c>
      <c r="Z999" s="49" t="s">
        <v>1140</v>
      </c>
      <c r="AA999" s="49" t="s">
        <v>105</v>
      </c>
      <c r="AB999" s="49" t="s">
        <v>106</v>
      </c>
      <c r="AC999" s="49" t="s">
        <v>107</v>
      </c>
      <c r="AD999"/>
      <c r="AE999" s="49" t="s">
        <v>1141</v>
      </c>
      <c r="AF999" s="49" t="s">
        <v>114</v>
      </c>
      <c r="AG999" s="49" t="s">
        <v>115</v>
      </c>
      <c r="AH999" s="49" t="s">
        <v>1142</v>
      </c>
      <c r="AI999" s="49" t="s">
        <v>74</v>
      </c>
      <c r="AJ999" s="49" t="s">
        <v>108</v>
      </c>
      <c r="AK999" s="49" t="s">
        <v>1143</v>
      </c>
      <c r="AL999" s="49" t="s">
        <v>1143</v>
      </c>
      <c r="AM999"/>
      <c r="AN999" s="49" t="s">
        <v>75</v>
      </c>
      <c r="AO999" s="49" t="s">
        <v>3</v>
      </c>
      <c r="AP999" s="52">
        <v>76.03</v>
      </c>
      <c r="AQ999" s="52">
        <v>0</v>
      </c>
      <c r="AR999" s="50">
        <v>1</v>
      </c>
      <c r="AS999" s="50">
        <v>0</v>
      </c>
      <c r="AT999" s="52">
        <v>15018.59</v>
      </c>
      <c r="AU999" s="52">
        <v>14494.88</v>
      </c>
      <c r="AV999" s="52">
        <v>76.03</v>
      </c>
      <c r="AW999" s="52">
        <v>17922.060000000001</v>
      </c>
      <c r="AX999" s="52">
        <v>7882.55</v>
      </c>
      <c r="AY999" s="52">
        <v>25587.95</v>
      </c>
      <c r="AZ999" s="52">
        <v>75015.69</v>
      </c>
      <c r="BA999" s="52">
        <v>86434.07</v>
      </c>
      <c r="BB999" s="52">
        <v>16188.15</v>
      </c>
      <c r="BC999" s="52">
        <v>14363.65</v>
      </c>
      <c r="BD999" s="52">
        <v>2801.29</v>
      </c>
      <c r="BE999" s="52">
        <v>15018.59</v>
      </c>
      <c r="BF999" s="52">
        <v>14494.88</v>
      </c>
      <c r="BG999" s="52">
        <v>0</v>
      </c>
      <c r="BH999" s="52">
        <v>0</v>
      </c>
      <c r="BI999" s="52">
        <v>275708.88</v>
      </c>
      <c r="BJ999" s="53">
        <v>574</v>
      </c>
      <c r="BK999" s="54" t="s">
        <v>1047</v>
      </c>
      <c r="BL999" s="55"/>
      <c r="BM999" s="55"/>
      <c r="BN999" s="55"/>
      <c r="BO999" s="55"/>
      <c r="BP999" s="55"/>
      <c r="BQ999" s="55"/>
      <c r="BR999" s="55"/>
      <c r="BS999" s="55"/>
      <c r="BT999" s="55"/>
      <c r="BU999" s="55"/>
      <c r="BV999" s="55"/>
      <c r="BW999" s="55"/>
      <c r="BX999" s="55"/>
      <c r="BY999" s="55"/>
      <c r="BZ999" s="55"/>
      <c r="CA999" s="55"/>
      <c r="CB999" s="55"/>
      <c r="CC999" s="55"/>
      <c r="CD999" s="55"/>
      <c r="CE999" s="55"/>
      <c r="CF999" s="55"/>
      <c r="CG999" s="55"/>
      <c r="CH999" s="55"/>
      <c r="CI999" s="55"/>
    </row>
    <row r="1000" spans="1:87" s="1" customFormat="1" ht="15" x14ac:dyDescent="0.25">
      <c r="A1000" s="49" t="s">
        <v>127</v>
      </c>
      <c r="B1000" s="49" t="s">
        <v>104</v>
      </c>
      <c r="C1000" s="49" t="s">
        <v>128</v>
      </c>
      <c r="D1000"/>
      <c r="E1000"/>
      <c r="F1000"/>
      <c r="G1000" s="49" t="s">
        <v>129</v>
      </c>
      <c r="H1000" s="49" t="s">
        <v>130</v>
      </c>
      <c r="I1000" s="49" t="s">
        <v>1015</v>
      </c>
      <c r="J1000"/>
      <c r="K1000" s="49" t="s">
        <v>70</v>
      </c>
      <c r="L1000" s="49" t="s">
        <v>131</v>
      </c>
      <c r="M1000"/>
      <c r="N1000"/>
      <c r="O1000" s="49" t="s">
        <v>1016</v>
      </c>
      <c r="P1000"/>
      <c r="Q1000" s="49" t="s">
        <v>1018</v>
      </c>
      <c r="R1000"/>
      <c r="S1000"/>
      <c r="T1000" s="49" t="s">
        <v>1144</v>
      </c>
      <c r="U1000" s="49" t="s">
        <v>1136</v>
      </c>
      <c r="V1000" s="49" t="s">
        <v>162</v>
      </c>
      <c r="W1000" s="50">
        <v>27572</v>
      </c>
      <c r="X1000" s="51" t="s">
        <v>1145</v>
      </c>
      <c r="Y1000" s="49" t="s">
        <v>163</v>
      </c>
      <c r="Z1000" s="49" t="s">
        <v>164</v>
      </c>
      <c r="AA1000" s="49" t="s">
        <v>119</v>
      </c>
      <c r="AB1000" s="49" t="s">
        <v>165</v>
      </c>
      <c r="AC1000" s="49" t="s">
        <v>166</v>
      </c>
      <c r="AD1000"/>
      <c r="AE1000" s="49" t="s">
        <v>167</v>
      </c>
      <c r="AF1000" s="49" t="s">
        <v>114</v>
      </c>
      <c r="AG1000" s="49" t="s">
        <v>115</v>
      </c>
      <c r="AH1000" s="49" t="s">
        <v>168</v>
      </c>
      <c r="AI1000" s="49" t="s">
        <v>74</v>
      </c>
      <c r="AJ1000" s="49" t="s">
        <v>79</v>
      </c>
      <c r="AK1000" s="49" t="s">
        <v>169</v>
      </c>
      <c r="AL1000" s="49" t="s">
        <v>169</v>
      </c>
      <c r="AM1000"/>
      <c r="AN1000" s="49" t="s">
        <v>75</v>
      </c>
      <c r="AO1000" s="49" t="s">
        <v>3</v>
      </c>
      <c r="AP1000" s="52">
        <v>57</v>
      </c>
      <c r="AQ1000" s="52">
        <v>0</v>
      </c>
      <c r="AR1000" s="50">
        <v>1</v>
      </c>
      <c r="AS1000" s="50">
        <v>0</v>
      </c>
      <c r="AT1000" s="52">
        <v>15018.59</v>
      </c>
      <c r="AU1000" s="52">
        <v>14494.88</v>
      </c>
      <c r="AV1000" s="52">
        <v>57</v>
      </c>
      <c r="AW1000" s="52">
        <v>17922.060000000001</v>
      </c>
      <c r="AX1000" s="52">
        <v>7882.55</v>
      </c>
      <c r="AY1000" s="52">
        <v>25587.95</v>
      </c>
      <c r="AZ1000" s="52">
        <v>75015.69</v>
      </c>
      <c r="BA1000" s="52">
        <v>86434.07</v>
      </c>
      <c r="BB1000" s="52">
        <v>16188.15</v>
      </c>
      <c r="BC1000" s="52">
        <v>14363.65</v>
      </c>
      <c r="BD1000" s="52">
        <v>2801.29</v>
      </c>
      <c r="BE1000" s="52">
        <v>15018.59</v>
      </c>
      <c r="BF1000" s="52">
        <v>14494.88</v>
      </c>
      <c r="BG1000" s="52">
        <v>0</v>
      </c>
      <c r="BH1000" s="52">
        <v>0</v>
      </c>
      <c r="BI1000" s="52">
        <v>275708.88</v>
      </c>
      <c r="BJ1000" s="53">
        <v>574</v>
      </c>
      <c r="BK1000" s="54" t="s">
        <v>1047</v>
      </c>
      <c r="BL1000" s="55"/>
      <c r="BM1000" s="55"/>
      <c r="BN1000" s="55"/>
      <c r="BO1000" s="55"/>
      <c r="BP1000" s="55"/>
      <c r="BQ1000" s="55"/>
      <c r="BR1000" s="55"/>
      <c r="BS1000" s="55"/>
      <c r="BT1000" s="55"/>
      <c r="BU1000" s="55"/>
      <c r="BV1000" s="55"/>
      <c r="BW1000" s="55"/>
      <c r="BX1000" s="55"/>
      <c r="BY1000" s="55"/>
      <c r="BZ1000" s="55"/>
      <c r="CA1000" s="55"/>
      <c r="CB1000" s="55"/>
      <c r="CC1000" s="55"/>
      <c r="CD1000" s="55"/>
      <c r="CE1000" s="55"/>
      <c r="CF1000" s="55"/>
      <c r="CG1000" s="55"/>
      <c r="CH1000" s="55"/>
      <c r="CI1000" s="55"/>
    </row>
    <row r="1001" spans="1:87" s="1" customFormat="1" ht="15" x14ac:dyDescent="0.25">
      <c r="A1001" s="49" t="s">
        <v>127</v>
      </c>
      <c r="B1001" s="49" t="s">
        <v>104</v>
      </c>
      <c r="C1001" s="49" t="s">
        <v>128</v>
      </c>
      <c r="D1001"/>
      <c r="E1001"/>
      <c r="F1001"/>
      <c r="G1001" s="49" t="s">
        <v>129</v>
      </c>
      <c r="H1001" s="49" t="s">
        <v>130</v>
      </c>
      <c r="I1001" s="49" t="s">
        <v>1015</v>
      </c>
      <c r="J1001"/>
      <c r="K1001" s="49" t="s">
        <v>70</v>
      </c>
      <c r="L1001" s="49" t="s">
        <v>131</v>
      </c>
      <c r="M1001"/>
      <c r="N1001"/>
      <c r="O1001" s="49" t="s">
        <v>1016</v>
      </c>
      <c r="P1001"/>
      <c r="Q1001" s="49" t="s">
        <v>1017</v>
      </c>
      <c r="R1001"/>
      <c r="S1001"/>
      <c r="T1001" s="49" t="s">
        <v>1144</v>
      </c>
      <c r="U1001" s="49" t="s">
        <v>1136</v>
      </c>
      <c r="V1001" s="49" t="s">
        <v>1146</v>
      </c>
      <c r="W1001" s="50">
        <v>31072</v>
      </c>
      <c r="X1001" s="51" t="s">
        <v>1147</v>
      </c>
      <c r="Y1001" s="49" t="s">
        <v>1148</v>
      </c>
      <c r="Z1001" s="49" t="s">
        <v>1149</v>
      </c>
      <c r="AA1001" s="49" t="s">
        <v>119</v>
      </c>
      <c r="AB1001" s="49" t="s">
        <v>1150</v>
      </c>
      <c r="AC1001" s="49" t="s">
        <v>200</v>
      </c>
      <c r="AD1001"/>
      <c r="AE1001" s="49" t="s">
        <v>1151</v>
      </c>
      <c r="AF1001" s="49" t="s">
        <v>1152</v>
      </c>
      <c r="AG1001" s="49" t="s">
        <v>123</v>
      </c>
      <c r="AH1001" s="49" t="s">
        <v>1153</v>
      </c>
      <c r="AI1001" s="49" t="s">
        <v>81</v>
      </c>
      <c r="AJ1001" s="49" t="s">
        <v>177</v>
      </c>
      <c r="AK1001" s="49" t="s">
        <v>1154</v>
      </c>
      <c r="AL1001" s="49" t="s">
        <v>1154</v>
      </c>
      <c r="AM1001"/>
      <c r="AN1001" s="49" t="s">
        <v>75</v>
      </c>
      <c r="AO1001" s="49" t="s">
        <v>2</v>
      </c>
      <c r="AP1001" s="52">
        <v>298.10000000000002</v>
      </c>
      <c r="AQ1001" s="52">
        <v>0</v>
      </c>
      <c r="AR1001" s="50">
        <v>1</v>
      </c>
      <c r="AS1001" s="50">
        <v>0</v>
      </c>
      <c r="AT1001" s="52">
        <v>15018.59</v>
      </c>
      <c r="AU1001" s="52">
        <v>14494.88</v>
      </c>
      <c r="AV1001" s="52">
        <v>218</v>
      </c>
      <c r="AW1001" s="52">
        <v>17922.060000000001</v>
      </c>
      <c r="AX1001" s="52">
        <v>7882.55</v>
      </c>
      <c r="AY1001" s="52">
        <v>25587.95</v>
      </c>
      <c r="AZ1001" s="52">
        <v>75015.69</v>
      </c>
      <c r="BA1001" s="52">
        <v>86434.07</v>
      </c>
      <c r="BB1001" s="52">
        <v>16188.15</v>
      </c>
      <c r="BC1001" s="52">
        <v>14363.65</v>
      </c>
      <c r="BD1001" s="52">
        <v>2801.29</v>
      </c>
      <c r="BE1001" s="52">
        <v>15018.59</v>
      </c>
      <c r="BF1001" s="52">
        <v>14494.88</v>
      </c>
      <c r="BG1001" s="52">
        <v>0</v>
      </c>
      <c r="BH1001" s="52">
        <v>0</v>
      </c>
      <c r="BI1001" s="52">
        <v>275708.88</v>
      </c>
      <c r="BJ1001" s="53">
        <v>574</v>
      </c>
      <c r="BK1001" s="54" t="s">
        <v>1047</v>
      </c>
      <c r="BL1001" s="55"/>
      <c r="BM1001" s="55"/>
      <c r="BN1001" s="55"/>
      <c r="BO1001" s="55"/>
      <c r="BP1001" s="55"/>
      <c r="BQ1001" s="55"/>
      <c r="BR1001" s="55"/>
      <c r="BS1001" s="55"/>
      <c r="BT1001" s="55"/>
      <c r="BU1001" s="55"/>
      <c r="BV1001" s="55"/>
      <c r="BW1001" s="55"/>
      <c r="BX1001" s="55"/>
      <c r="BY1001" s="55"/>
      <c r="BZ1001" s="55"/>
      <c r="CA1001" s="55"/>
      <c r="CB1001" s="55"/>
      <c r="CC1001" s="55"/>
      <c r="CD1001" s="55"/>
      <c r="CE1001" s="55"/>
      <c r="CF1001" s="55"/>
      <c r="CG1001" s="55"/>
      <c r="CH1001" s="55"/>
      <c r="CI1001" s="55"/>
    </row>
    <row r="1002" spans="1:87" s="1" customFormat="1" ht="15" x14ac:dyDescent="0.25">
      <c r="A1002" s="49" t="s">
        <v>127</v>
      </c>
      <c r="B1002" s="49" t="s">
        <v>104</v>
      </c>
      <c r="C1002" s="49" t="s">
        <v>128</v>
      </c>
      <c r="D1002"/>
      <c r="E1002"/>
      <c r="F1002"/>
      <c r="G1002" s="49" t="s">
        <v>129</v>
      </c>
      <c r="H1002" s="49" t="s">
        <v>130</v>
      </c>
      <c r="I1002" s="49" t="s">
        <v>1015</v>
      </c>
      <c r="J1002"/>
      <c r="K1002" s="49" t="s">
        <v>70</v>
      </c>
      <c r="L1002" s="49" t="s">
        <v>131</v>
      </c>
      <c r="M1002"/>
      <c r="N1002"/>
      <c r="O1002" s="49" t="s">
        <v>1016</v>
      </c>
      <c r="P1002"/>
      <c r="Q1002" s="49" t="s">
        <v>1018</v>
      </c>
      <c r="R1002"/>
      <c r="S1002"/>
      <c r="T1002" s="49" t="s">
        <v>1155</v>
      </c>
      <c r="U1002" s="49" t="s">
        <v>1144</v>
      </c>
      <c r="V1002" s="49" t="s">
        <v>1052</v>
      </c>
      <c r="W1002" s="50">
        <v>12983</v>
      </c>
      <c r="X1002" s="51" t="s">
        <v>1156</v>
      </c>
      <c r="Y1002" s="49" t="s">
        <v>1157</v>
      </c>
      <c r="Z1002" s="49" t="s">
        <v>1158</v>
      </c>
      <c r="AA1002" s="49" t="s">
        <v>94</v>
      </c>
      <c r="AB1002" s="49" t="s">
        <v>1021</v>
      </c>
      <c r="AC1002" s="49" t="s">
        <v>139</v>
      </c>
      <c r="AD1002"/>
      <c r="AE1002" s="49" t="s">
        <v>1159</v>
      </c>
      <c r="AF1002" s="49" t="s">
        <v>1020</v>
      </c>
      <c r="AG1002" s="49" t="s">
        <v>115</v>
      </c>
      <c r="AH1002" s="49" t="s">
        <v>1160</v>
      </c>
      <c r="AI1002" s="49" t="s">
        <v>74</v>
      </c>
      <c r="AJ1002" s="49" t="s">
        <v>79</v>
      </c>
      <c r="AK1002" s="49" t="s">
        <v>109</v>
      </c>
      <c r="AL1002" s="49" t="s">
        <v>110</v>
      </c>
      <c r="AM1002"/>
      <c r="AN1002" s="49" t="s">
        <v>75</v>
      </c>
      <c r="AO1002" s="49" t="s">
        <v>3</v>
      </c>
      <c r="AP1002" s="52">
        <v>3.25</v>
      </c>
      <c r="AQ1002" s="52">
        <v>0</v>
      </c>
      <c r="AR1002" s="50">
        <v>1</v>
      </c>
      <c r="AS1002" s="50">
        <v>0</v>
      </c>
      <c r="AT1002" s="52">
        <v>15018.59</v>
      </c>
      <c r="AU1002" s="52">
        <v>14494.88</v>
      </c>
      <c r="AV1002" s="52">
        <v>3.25</v>
      </c>
      <c r="AW1002" s="52">
        <v>17922.060000000001</v>
      </c>
      <c r="AX1002" s="52">
        <v>7882.55</v>
      </c>
      <c r="AY1002" s="52">
        <v>25587.95</v>
      </c>
      <c r="AZ1002" s="52">
        <v>75015.69</v>
      </c>
      <c r="BA1002" s="52">
        <v>86434.07</v>
      </c>
      <c r="BB1002" s="52">
        <v>16188.15</v>
      </c>
      <c r="BC1002" s="52">
        <v>14363.65</v>
      </c>
      <c r="BD1002" s="52">
        <v>2801.29</v>
      </c>
      <c r="BE1002" s="52">
        <v>15018.59</v>
      </c>
      <c r="BF1002" s="52">
        <v>14494.88</v>
      </c>
      <c r="BG1002" s="52">
        <v>0</v>
      </c>
      <c r="BH1002" s="52">
        <v>0</v>
      </c>
      <c r="BI1002" s="52">
        <v>275708.88</v>
      </c>
      <c r="BJ1002" s="53">
        <v>574</v>
      </c>
      <c r="BK1002" s="54" t="s">
        <v>1047</v>
      </c>
      <c r="BL1002" s="55"/>
      <c r="BM1002" s="55"/>
      <c r="BN1002" s="55"/>
      <c r="BO1002" s="55"/>
      <c r="BP1002" s="55"/>
      <c r="BQ1002" s="55"/>
      <c r="BR1002" s="55"/>
      <c r="BS1002" s="55"/>
      <c r="BT1002" s="55"/>
      <c r="BU1002" s="55"/>
      <c r="BV1002" s="55"/>
      <c r="BW1002" s="55"/>
      <c r="BX1002" s="55"/>
      <c r="BY1002" s="55"/>
      <c r="BZ1002" s="55"/>
      <c r="CA1002" s="55"/>
      <c r="CB1002" s="55"/>
      <c r="CC1002" s="55"/>
      <c r="CD1002" s="55"/>
      <c r="CE1002" s="55"/>
      <c r="CF1002" s="55"/>
      <c r="CG1002" s="55"/>
      <c r="CH1002" s="55"/>
      <c r="CI1002" s="55"/>
    </row>
    <row r="1003" spans="1:87" s="1" customFormat="1" ht="23.25" x14ac:dyDescent="0.25">
      <c r="A1003" s="49" t="s">
        <v>127</v>
      </c>
      <c r="B1003" s="49" t="s">
        <v>104</v>
      </c>
      <c r="C1003" s="49" t="s">
        <v>128</v>
      </c>
      <c r="D1003"/>
      <c r="E1003"/>
      <c r="F1003"/>
      <c r="G1003" s="49" t="s">
        <v>129</v>
      </c>
      <c r="H1003" s="49" t="s">
        <v>130</v>
      </c>
      <c r="I1003" s="49" t="s">
        <v>1015</v>
      </c>
      <c r="J1003"/>
      <c r="K1003" s="49" t="s">
        <v>70</v>
      </c>
      <c r="L1003" s="49" t="s">
        <v>131</v>
      </c>
      <c r="M1003"/>
      <c r="N1003"/>
      <c r="O1003" s="49" t="s">
        <v>1016</v>
      </c>
      <c r="P1003"/>
      <c r="Q1003" s="49" t="s">
        <v>1018</v>
      </c>
      <c r="R1003"/>
      <c r="S1003"/>
      <c r="T1003" s="49" t="s">
        <v>1161</v>
      </c>
      <c r="U1003" s="49" t="s">
        <v>1155</v>
      </c>
      <c r="V1003" s="49" t="s">
        <v>112</v>
      </c>
      <c r="W1003" s="50">
        <v>18816</v>
      </c>
      <c r="X1003" s="51" t="s">
        <v>1162</v>
      </c>
      <c r="Y1003" s="49" t="s">
        <v>140</v>
      </c>
      <c r="Z1003" s="49" t="s">
        <v>141</v>
      </c>
      <c r="AA1003" s="49" t="s">
        <v>142</v>
      </c>
      <c r="AB1003" s="49" t="s">
        <v>143</v>
      </c>
      <c r="AC1003" s="49" t="s">
        <v>144</v>
      </c>
      <c r="AD1003"/>
      <c r="AE1003" s="49" t="s">
        <v>1022</v>
      </c>
      <c r="AF1003" s="49" t="s">
        <v>114</v>
      </c>
      <c r="AG1003" s="49" t="s">
        <v>115</v>
      </c>
      <c r="AH1003" s="49" t="s">
        <v>146</v>
      </c>
      <c r="AI1003" s="49" t="s">
        <v>74</v>
      </c>
      <c r="AJ1003" s="49" t="s">
        <v>147</v>
      </c>
      <c r="AK1003" s="49" t="s">
        <v>148</v>
      </c>
      <c r="AL1003" s="49" t="s">
        <v>148</v>
      </c>
      <c r="AM1003"/>
      <c r="AN1003" s="49" t="s">
        <v>75</v>
      </c>
      <c r="AO1003" s="49" t="s">
        <v>3</v>
      </c>
      <c r="AP1003" s="52">
        <v>6.78</v>
      </c>
      <c r="AQ1003" s="52">
        <v>0</v>
      </c>
      <c r="AR1003" s="50">
        <v>1</v>
      </c>
      <c r="AS1003" s="50">
        <v>0</v>
      </c>
      <c r="AT1003" s="52">
        <v>15018.59</v>
      </c>
      <c r="AU1003" s="52">
        <v>14494.88</v>
      </c>
      <c r="AV1003" s="52">
        <v>6.78</v>
      </c>
      <c r="AW1003" s="52">
        <v>17922.060000000001</v>
      </c>
      <c r="AX1003" s="52">
        <v>7882.55</v>
      </c>
      <c r="AY1003" s="52">
        <v>25587.95</v>
      </c>
      <c r="AZ1003" s="52">
        <v>75015.69</v>
      </c>
      <c r="BA1003" s="52">
        <v>86434.07</v>
      </c>
      <c r="BB1003" s="52">
        <v>16188.15</v>
      </c>
      <c r="BC1003" s="52">
        <v>14363.65</v>
      </c>
      <c r="BD1003" s="52">
        <v>2801.29</v>
      </c>
      <c r="BE1003" s="52">
        <v>15018.59</v>
      </c>
      <c r="BF1003" s="52">
        <v>14494.88</v>
      </c>
      <c r="BG1003" s="52">
        <v>0</v>
      </c>
      <c r="BH1003" s="52">
        <v>0</v>
      </c>
      <c r="BI1003" s="52">
        <v>275708.88</v>
      </c>
      <c r="BJ1003" s="53">
        <v>574</v>
      </c>
      <c r="BK1003" s="54" t="s">
        <v>1047</v>
      </c>
      <c r="BL1003" s="55"/>
      <c r="BM1003" s="55"/>
      <c r="BN1003" s="55"/>
      <c r="BO1003" s="55"/>
      <c r="BP1003" s="55"/>
      <c r="BQ1003" s="55"/>
      <c r="BR1003" s="55"/>
      <c r="BS1003" s="55"/>
      <c r="BT1003" s="55"/>
      <c r="BU1003" s="55"/>
      <c r="BV1003" s="55"/>
      <c r="BW1003" s="55"/>
      <c r="BX1003" s="55"/>
      <c r="BY1003" s="55"/>
      <c r="BZ1003" s="55"/>
      <c r="CA1003" s="55"/>
      <c r="CB1003" s="55"/>
      <c r="CC1003" s="55"/>
      <c r="CD1003" s="55"/>
      <c r="CE1003" s="55"/>
      <c r="CF1003" s="55"/>
      <c r="CG1003" s="55"/>
      <c r="CH1003" s="55"/>
      <c r="CI1003" s="55"/>
    </row>
    <row r="1004" spans="1:87" s="1" customFormat="1" ht="15" x14ac:dyDescent="0.25">
      <c r="A1004" s="49" t="s">
        <v>127</v>
      </c>
      <c r="B1004" s="49" t="s">
        <v>104</v>
      </c>
      <c r="C1004" s="49" t="s">
        <v>128</v>
      </c>
      <c r="D1004"/>
      <c r="E1004"/>
      <c r="F1004"/>
      <c r="G1004" s="49" t="s">
        <v>129</v>
      </c>
      <c r="H1004" s="49" t="s">
        <v>130</v>
      </c>
      <c r="I1004" s="49" t="s">
        <v>1015</v>
      </c>
      <c r="J1004"/>
      <c r="K1004" s="49" t="s">
        <v>70</v>
      </c>
      <c r="L1004" s="49" t="s">
        <v>131</v>
      </c>
      <c r="M1004"/>
      <c r="N1004"/>
      <c r="O1004" s="49" t="s">
        <v>1016</v>
      </c>
      <c r="P1004"/>
      <c r="Q1004" s="49" t="s">
        <v>1018</v>
      </c>
      <c r="R1004"/>
      <c r="S1004"/>
      <c r="T1004" s="49" t="s">
        <v>1161</v>
      </c>
      <c r="U1004" s="49" t="s">
        <v>1136</v>
      </c>
      <c r="V1004" s="49" t="s">
        <v>1034</v>
      </c>
      <c r="W1004" s="50">
        <v>21542</v>
      </c>
      <c r="X1004" s="51" t="s">
        <v>1163</v>
      </c>
      <c r="Y1004" s="49" t="s">
        <v>765</v>
      </c>
      <c r="Z1004" s="49" t="s">
        <v>802</v>
      </c>
      <c r="AA1004" s="49" t="s">
        <v>98</v>
      </c>
      <c r="AB1004" s="49" t="s">
        <v>99</v>
      </c>
      <c r="AC1004" s="49" t="s">
        <v>100</v>
      </c>
      <c r="AD1004"/>
      <c r="AE1004" s="49" t="s">
        <v>803</v>
      </c>
      <c r="AF1004" s="49" t="s">
        <v>762</v>
      </c>
      <c r="AG1004" s="49" t="s">
        <v>763</v>
      </c>
      <c r="AH1004" s="49" t="s">
        <v>764</v>
      </c>
      <c r="AI1004" s="49" t="s">
        <v>74</v>
      </c>
      <c r="AJ1004" s="49" t="s">
        <v>98</v>
      </c>
      <c r="AK1004" s="49" t="s">
        <v>765</v>
      </c>
      <c r="AL1004" s="49" t="s">
        <v>765</v>
      </c>
      <c r="AM1004"/>
      <c r="AN1004" s="49" t="s">
        <v>75</v>
      </c>
      <c r="AO1004" s="49" t="s">
        <v>3</v>
      </c>
      <c r="AP1004" s="52">
        <v>42</v>
      </c>
      <c r="AQ1004" s="52">
        <v>0</v>
      </c>
      <c r="AR1004" s="50">
        <v>1</v>
      </c>
      <c r="AS1004" s="50">
        <v>0</v>
      </c>
      <c r="AT1004" s="52">
        <v>15018.59</v>
      </c>
      <c r="AU1004" s="52">
        <v>14494.88</v>
      </c>
      <c r="AV1004" s="52">
        <v>42</v>
      </c>
      <c r="AW1004" s="52">
        <v>17922.060000000001</v>
      </c>
      <c r="AX1004" s="52">
        <v>7882.55</v>
      </c>
      <c r="AY1004" s="52">
        <v>25587.95</v>
      </c>
      <c r="AZ1004" s="52">
        <v>75015.69</v>
      </c>
      <c r="BA1004" s="52">
        <v>86434.07</v>
      </c>
      <c r="BB1004" s="52">
        <v>16188.15</v>
      </c>
      <c r="BC1004" s="52">
        <v>14363.65</v>
      </c>
      <c r="BD1004" s="52">
        <v>2801.29</v>
      </c>
      <c r="BE1004" s="52">
        <v>15018.59</v>
      </c>
      <c r="BF1004" s="52">
        <v>14494.88</v>
      </c>
      <c r="BG1004" s="52">
        <v>0</v>
      </c>
      <c r="BH1004" s="52">
        <v>0</v>
      </c>
      <c r="BI1004" s="52">
        <v>275708.88</v>
      </c>
      <c r="BJ1004" s="53">
        <v>574</v>
      </c>
      <c r="BK1004" s="54" t="s">
        <v>1047</v>
      </c>
      <c r="BL1004" s="55"/>
      <c r="BM1004" s="55"/>
      <c r="BN1004" s="55"/>
      <c r="BO1004" s="55"/>
      <c r="BP1004" s="55"/>
      <c r="BQ1004" s="55"/>
      <c r="BR1004" s="55"/>
      <c r="BS1004" s="55"/>
      <c r="BT1004" s="55"/>
      <c r="BU1004" s="55"/>
      <c r="BV1004" s="55"/>
      <c r="BW1004" s="55"/>
      <c r="BX1004" s="55"/>
      <c r="BY1004" s="55"/>
      <c r="BZ1004" s="55"/>
      <c r="CA1004" s="55"/>
      <c r="CB1004" s="55"/>
      <c r="CC1004" s="55"/>
      <c r="CD1004" s="55"/>
      <c r="CE1004" s="55"/>
      <c r="CF1004" s="55"/>
      <c r="CG1004" s="55"/>
      <c r="CH1004" s="55"/>
      <c r="CI1004" s="55"/>
    </row>
    <row r="1005" spans="1:87" s="1" customFormat="1" ht="15" x14ac:dyDescent="0.25">
      <c r="A1005" s="49" t="s">
        <v>127</v>
      </c>
      <c r="B1005" s="49" t="s">
        <v>104</v>
      </c>
      <c r="C1005" s="49" t="s">
        <v>128</v>
      </c>
      <c r="D1005"/>
      <c r="E1005"/>
      <c r="F1005"/>
      <c r="G1005" s="49" t="s">
        <v>129</v>
      </c>
      <c r="H1005" s="49" t="s">
        <v>130</v>
      </c>
      <c r="I1005" s="49" t="s">
        <v>1015</v>
      </c>
      <c r="J1005"/>
      <c r="K1005" s="49" t="s">
        <v>70</v>
      </c>
      <c r="L1005" s="49" t="s">
        <v>131</v>
      </c>
      <c r="M1005"/>
      <c r="N1005"/>
      <c r="O1005" s="49" t="s">
        <v>1016</v>
      </c>
      <c r="P1005"/>
      <c r="Q1005" s="49" t="s">
        <v>1018</v>
      </c>
      <c r="R1005"/>
      <c r="S1005"/>
      <c r="T1005" s="49" t="s">
        <v>1161</v>
      </c>
      <c r="U1005" s="49" t="s">
        <v>1155</v>
      </c>
      <c r="V1005" s="49" t="s">
        <v>112</v>
      </c>
      <c r="W1005" s="50">
        <v>18792</v>
      </c>
      <c r="X1005" s="51" t="s">
        <v>1164</v>
      </c>
      <c r="Y1005" s="49" t="s">
        <v>1165</v>
      </c>
      <c r="Z1005" s="49" t="s">
        <v>1166</v>
      </c>
      <c r="AA1005" s="49" t="s">
        <v>105</v>
      </c>
      <c r="AB1005" s="49" t="s">
        <v>106</v>
      </c>
      <c r="AC1005" s="49" t="s">
        <v>107</v>
      </c>
      <c r="AD1005"/>
      <c r="AE1005" s="49" t="s">
        <v>1167</v>
      </c>
      <c r="AF1005" s="49" t="s">
        <v>114</v>
      </c>
      <c r="AG1005" s="49" t="s">
        <v>115</v>
      </c>
      <c r="AH1005" s="49" t="s">
        <v>1168</v>
      </c>
      <c r="AI1005" s="49" t="s">
        <v>74</v>
      </c>
      <c r="AJ1005" s="49" t="s">
        <v>108</v>
      </c>
      <c r="AK1005" s="49" t="s">
        <v>1169</v>
      </c>
      <c r="AL1005" s="49" t="s">
        <v>1169</v>
      </c>
      <c r="AM1005"/>
      <c r="AN1005" s="49" t="s">
        <v>75</v>
      </c>
      <c r="AO1005" s="49" t="s">
        <v>3</v>
      </c>
      <c r="AP1005" s="52">
        <v>203.95</v>
      </c>
      <c r="AQ1005" s="52">
        <v>0</v>
      </c>
      <c r="AR1005" s="50">
        <v>1</v>
      </c>
      <c r="AS1005" s="50">
        <v>0</v>
      </c>
      <c r="AT1005" s="52">
        <v>15018.59</v>
      </c>
      <c r="AU1005" s="52">
        <v>14494.88</v>
      </c>
      <c r="AV1005" s="52">
        <v>203.95</v>
      </c>
      <c r="AW1005" s="52">
        <v>17922.060000000001</v>
      </c>
      <c r="AX1005" s="52">
        <v>7882.55</v>
      </c>
      <c r="AY1005" s="52">
        <v>25587.95</v>
      </c>
      <c r="AZ1005" s="52">
        <v>75015.69</v>
      </c>
      <c r="BA1005" s="52">
        <v>86434.07</v>
      </c>
      <c r="BB1005" s="52">
        <v>16188.15</v>
      </c>
      <c r="BC1005" s="52">
        <v>14363.65</v>
      </c>
      <c r="BD1005" s="52">
        <v>2801.29</v>
      </c>
      <c r="BE1005" s="52">
        <v>15018.59</v>
      </c>
      <c r="BF1005" s="52">
        <v>14494.88</v>
      </c>
      <c r="BG1005" s="52">
        <v>0</v>
      </c>
      <c r="BH1005" s="52">
        <v>0</v>
      </c>
      <c r="BI1005" s="52">
        <v>275708.88</v>
      </c>
      <c r="BJ1005" s="53">
        <v>574</v>
      </c>
      <c r="BK1005" s="54" t="s">
        <v>1047</v>
      </c>
      <c r="BL1005" s="55"/>
      <c r="BM1005" s="55"/>
      <c r="BN1005" s="55"/>
      <c r="BO1005" s="55"/>
      <c r="BP1005" s="55"/>
      <c r="BQ1005" s="55"/>
      <c r="BR1005" s="55"/>
      <c r="BS1005" s="55"/>
      <c r="BT1005" s="55"/>
      <c r="BU1005" s="55"/>
      <c r="BV1005" s="55"/>
      <c r="BW1005" s="55"/>
      <c r="BX1005" s="55"/>
      <c r="BY1005" s="55"/>
      <c r="BZ1005" s="55"/>
      <c r="CA1005" s="55"/>
      <c r="CB1005" s="55"/>
      <c r="CC1005" s="55"/>
      <c r="CD1005" s="55"/>
      <c r="CE1005" s="55"/>
      <c r="CF1005" s="55"/>
      <c r="CG1005" s="55"/>
      <c r="CH1005" s="55"/>
      <c r="CI1005" s="55"/>
    </row>
    <row r="1006" spans="1:87" s="1" customFormat="1" ht="23.25" x14ac:dyDescent="0.25">
      <c r="A1006" s="49" t="s">
        <v>127</v>
      </c>
      <c r="B1006" s="49" t="s">
        <v>104</v>
      </c>
      <c r="C1006" s="49" t="s">
        <v>128</v>
      </c>
      <c r="D1006"/>
      <c r="E1006"/>
      <c r="F1006"/>
      <c r="G1006" s="49" t="s">
        <v>129</v>
      </c>
      <c r="H1006" s="49" t="s">
        <v>130</v>
      </c>
      <c r="I1006" s="49" t="s">
        <v>1015</v>
      </c>
      <c r="J1006"/>
      <c r="K1006" s="49" t="s">
        <v>70</v>
      </c>
      <c r="L1006" s="49" t="s">
        <v>131</v>
      </c>
      <c r="M1006"/>
      <c r="N1006"/>
      <c r="O1006" s="49" t="s">
        <v>1016</v>
      </c>
      <c r="P1006"/>
      <c r="Q1006" s="49" t="s">
        <v>1018</v>
      </c>
      <c r="R1006"/>
      <c r="S1006"/>
      <c r="T1006" s="49" t="s">
        <v>1161</v>
      </c>
      <c r="U1006" s="49" t="s">
        <v>1144</v>
      </c>
      <c r="V1006" s="49" t="s">
        <v>112</v>
      </c>
      <c r="W1006" s="50">
        <v>18819</v>
      </c>
      <c r="X1006" s="51" t="s">
        <v>1170</v>
      </c>
      <c r="Y1006" s="49" t="s">
        <v>140</v>
      </c>
      <c r="Z1006" s="49" t="s">
        <v>141</v>
      </c>
      <c r="AA1006" s="49" t="s">
        <v>142</v>
      </c>
      <c r="AB1006" s="49" t="s">
        <v>143</v>
      </c>
      <c r="AC1006" s="49" t="s">
        <v>144</v>
      </c>
      <c r="AD1006"/>
      <c r="AE1006" s="49" t="s">
        <v>1022</v>
      </c>
      <c r="AF1006" s="49" t="s">
        <v>114</v>
      </c>
      <c r="AG1006" s="49" t="s">
        <v>115</v>
      </c>
      <c r="AH1006" s="49" t="s">
        <v>146</v>
      </c>
      <c r="AI1006" s="49" t="s">
        <v>74</v>
      </c>
      <c r="AJ1006" s="49" t="s">
        <v>147</v>
      </c>
      <c r="AK1006" s="49" t="s">
        <v>148</v>
      </c>
      <c r="AL1006" s="49" t="s">
        <v>148</v>
      </c>
      <c r="AM1006"/>
      <c r="AN1006" s="49" t="s">
        <v>75</v>
      </c>
      <c r="AO1006" s="49" t="s">
        <v>3</v>
      </c>
      <c r="AP1006" s="52">
        <v>4.9400000000000004</v>
      </c>
      <c r="AQ1006" s="52">
        <v>0</v>
      </c>
      <c r="AR1006" s="50">
        <v>1</v>
      </c>
      <c r="AS1006" s="50">
        <v>0</v>
      </c>
      <c r="AT1006" s="52">
        <v>15018.59</v>
      </c>
      <c r="AU1006" s="52">
        <v>14494.88</v>
      </c>
      <c r="AV1006" s="52">
        <v>4.9400000000000004</v>
      </c>
      <c r="AW1006" s="52">
        <v>17922.060000000001</v>
      </c>
      <c r="AX1006" s="52">
        <v>7882.55</v>
      </c>
      <c r="AY1006" s="52">
        <v>25587.95</v>
      </c>
      <c r="AZ1006" s="52">
        <v>75015.69</v>
      </c>
      <c r="BA1006" s="52">
        <v>86434.07</v>
      </c>
      <c r="BB1006" s="52">
        <v>16188.15</v>
      </c>
      <c r="BC1006" s="52">
        <v>14363.65</v>
      </c>
      <c r="BD1006" s="52">
        <v>2801.29</v>
      </c>
      <c r="BE1006" s="52">
        <v>15018.59</v>
      </c>
      <c r="BF1006" s="52">
        <v>14494.88</v>
      </c>
      <c r="BG1006" s="52">
        <v>0</v>
      </c>
      <c r="BH1006" s="52">
        <v>0</v>
      </c>
      <c r="BI1006" s="52">
        <v>275708.88</v>
      </c>
      <c r="BJ1006" s="53">
        <v>574</v>
      </c>
      <c r="BK1006" s="54" t="s">
        <v>1047</v>
      </c>
      <c r="BL1006" s="55"/>
      <c r="BM1006" s="55"/>
      <c r="BN1006" s="55"/>
      <c r="BO1006" s="55"/>
      <c r="BP1006" s="55"/>
      <c r="BQ1006" s="55"/>
      <c r="BR1006" s="55"/>
      <c r="BS1006" s="55"/>
      <c r="BT1006" s="55"/>
      <c r="BU1006" s="55"/>
      <c r="BV1006" s="55"/>
      <c r="BW1006" s="55"/>
      <c r="BX1006" s="55"/>
      <c r="BY1006" s="55"/>
      <c r="BZ1006" s="55"/>
      <c r="CA1006" s="55"/>
      <c r="CB1006" s="55"/>
      <c r="CC1006" s="55"/>
      <c r="CD1006" s="55"/>
      <c r="CE1006" s="55"/>
      <c r="CF1006" s="55"/>
      <c r="CG1006" s="55"/>
      <c r="CH1006" s="55"/>
      <c r="CI1006" s="55"/>
    </row>
    <row r="1007" spans="1:87" s="1" customFormat="1" ht="23.25" x14ac:dyDescent="0.25">
      <c r="A1007" s="49" t="s">
        <v>127</v>
      </c>
      <c r="B1007" s="49" t="s">
        <v>104</v>
      </c>
      <c r="C1007" s="49" t="s">
        <v>128</v>
      </c>
      <c r="D1007"/>
      <c r="E1007"/>
      <c r="F1007"/>
      <c r="G1007" s="49" t="s">
        <v>129</v>
      </c>
      <c r="H1007" s="49" t="s">
        <v>130</v>
      </c>
      <c r="I1007" s="49" t="s">
        <v>1015</v>
      </c>
      <c r="J1007"/>
      <c r="K1007" s="49" t="s">
        <v>70</v>
      </c>
      <c r="L1007" s="49" t="s">
        <v>131</v>
      </c>
      <c r="M1007"/>
      <c r="N1007"/>
      <c r="O1007" s="49" t="s">
        <v>1016</v>
      </c>
      <c r="P1007"/>
      <c r="Q1007" s="49" t="s">
        <v>1018</v>
      </c>
      <c r="R1007"/>
      <c r="S1007"/>
      <c r="T1007" s="49" t="s">
        <v>1161</v>
      </c>
      <c r="U1007" s="49" t="s">
        <v>1144</v>
      </c>
      <c r="V1007" s="49" t="s">
        <v>112</v>
      </c>
      <c r="W1007" s="50">
        <v>18824</v>
      </c>
      <c r="X1007" s="51" t="s">
        <v>1170</v>
      </c>
      <c r="Y1007" s="49" t="s">
        <v>140</v>
      </c>
      <c r="Z1007" s="49" t="s">
        <v>141</v>
      </c>
      <c r="AA1007" s="49" t="s">
        <v>142</v>
      </c>
      <c r="AB1007" s="49" t="s">
        <v>143</v>
      </c>
      <c r="AC1007" s="49" t="s">
        <v>144</v>
      </c>
      <c r="AD1007"/>
      <c r="AE1007" s="49" t="s">
        <v>1022</v>
      </c>
      <c r="AF1007" s="49" t="s">
        <v>114</v>
      </c>
      <c r="AG1007" s="49" t="s">
        <v>115</v>
      </c>
      <c r="AH1007" s="49" t="s">
        <v>146</v>
      </c>
      <c r="AI1007" s="49" t="s">
        <v>74</v>
      </c>
      <c r="AJ1007" s="49" t="s">
        <v>147</v>
      </c>
      <c r="AK1007" s="49" t="s">
        <v>148</v>
      </c>
      <c r="AL1007" s="49" t="s">
        <v>148</v>
      </c>
      <c r="AM1007"/>
      <c r="AN1007" s="49" t="s">
        <v>75</v>
      </c>
      <c r="AO1007" s="49" t="s">
        <v>3</v>
      </c>
      <c r="AP1007" s="52">
        <v>3.32</v>
      </c>
      <c r="AQ1007" s="52">
        <v>0</v>
      </c>
      <c r="AR1007" s="50">
        <v>1</v>
      </c>
      <c r="AS1007" s="50">
        <v>0</v>
      </c>
      <c r="AT1007" s="52">
        <v>15018.59</v>
      </c>
      <c r="AU1007" s="52">
        <v>14494.88</v>
      </c>
      <c r="AV1007" s="52">
        <v>3.32</v>
      </c>
      <c r="AW1007" s="52">
        <v>17922.060000000001</v>
      </c>
      <c r="AX1007" s="52">
        <v>7882.55</v>
      </c>
      <c r="AY1007" s="52">
        <v>25587.95</v>
      </c>
      <c r="AZ1007" s="52">
        <v>75015.69</v>
      </c>
      <c r="BA1007" s="52">
        <v>86434.07</v>
      </c>
      <c r="BB1007" s="52">
        <v>16188.15</v>
      </c>
      <c r="BC1007" s="52">
        <v>14363.65</v>
      </c>
      <c r="BD1007" s="52">
        <v>2801.29</v>
      </c>
      <c r="BE1007" s="52">
        <v>15018.59</v>
      </c>
      <c r="BF1007" s="52">
        <v>14494.88</v>
      </c>
      <c r="BG1007" s="52">
        <v>0</v>
      </c>
      <c r="BH1007" s="52">
        <v>0</v>
      </c>
      <c r="BI1007" s="52">
        <v>275708.88</v>
      </c>
      <c r="BJ1007" s="53">
        <v>574</v>
      </c>
      <c r="BK1007" s="54" t="s">
        <v>1047</v>
      </c>
      <c r="BL1007" s="55"/>
      <c r="BM1007" s="55"/>
      <c r="BN1007" s="55"/>
      <c r="BO1007" s="55"/>
      <c r="BP1007" s="55"/>
      <c r="BQ1007" s="55"/>
      <c r="BR1007" s="55"/>
      <c r="BS1007" s="55"/>
      <c r="BT1007" s="55"/>
      <c r="BU1007" s="55"/>
      <c r="BV1007" s="55"/>
      <c r="BW1007" s="55"/>
      <c r="BX1007" s="55"/>
      <c r="BY1007" s="55"/>
      <c r="BZ1007" s="55"/>
      <c r="CA1007" s="55"/>
      <c r="CB1007" s="55"/>
      <c r="CC1007" s="55"/>
      <c r="CD1007" s="55"/>
      <c r="CE1007" s="55"/>
      <c r="CF1007" s="55"/>
      <c r="CG1007" s="55"/>
      <c r="CH1007" s="55"/>
      <c r="CI1007" s="55"/>
    </row>
    <row r="1008" spans="1:87" s="1" customFormat="1" ht="23.25" x14ac:dyDescent="0.25">
      <c r="A1008" s="49" t="s">
        <v>127</v>
      </c>
      <c r="B1008" s="49" t="s">
        <v>104</v>
      </c>
      <c r="C1008" s="49" t="s">
        <v>128</v>
      </c>
      <c r="D1008"/>
      <c r="E1008"/>
      <c r="F1008"/>
      <c r="G1008" s="49" t="s">
        <v>129</v>
      </c>
      <c r="H1008" s="49" t="s">
        <v>130</v>
      </c>
      <c r="I1008" s="49" t="s">
        <v>1015</v>
      </c>
      <c r="J1008"/>
      <c r="K1008" s="49" t="s">
        <v>70</v>
      </c>
      <c r="L1008" s="49" t="s">
        <v>131</v>
      </c>
      <c r="M1008"/>
      <c r="N1008"/>
      <c r="O1008" s="49" t="s">
        <v>1016</v>
      </c>
      <c r="P1008"/>
      <c r="Q1008" s="49" t="s">
        <v>1018</v>
      </c>
      <c r="R1008"/>
      <c r="S1008"/>
      <c r="T1008" s="49" t="s">
        <v>1161</v>
      </c>
      <c r="U1008" s="49" t="s">
        <v>1144</v>
      </c>
      <c r="V1008" s="49" t="s">
        <v>112</v>
      </c>
      <c r="W1008" s="50">
        <v>18825</v>
      </c>
      <c r="X1008" s="51" t="s">
        <v>1170</v>
      </c>
      <c r="Y1008" s="49" t="s">
        <v>140</v>
      </c>
      <c r="Z1008" s="49" t="s">
        <v>141</v>
      </c>
      <c r="AA1008" s="49" t="s">
        <v>142</v>
      </c>
      <c r="AB1008" s="49" t="s">
        <v>143</v>
      </c>
      <c r="AC1008" s="49" t="s">
        <v>144</v>
      </c>
      <c r="AD1008"/>
      <c r="AE1008" s="49" t="s">
        <v>1022</v>
      </c>
      <c r="AF1008" s="49" t="s">
        <v>114</v>
      </c>
      <c r="AG1008" s="49" t="s">
        <v>115</v>
      </c>
      <c r="AH1008" s="49" t="s">
        <v>146</v>
      </c>
      <c r="AI1008" s="49" t="s">
        <v>74</v>
      </c>
      <c r="AJ1008" s="49" t="s">
        <v>147</v>
      </c>
      <c r="AK1008" s="49" t="s">
        <v>148</v>
      </c>
      <c r="AL1008" s="49" t="s">
        <v>148</v>
      </c>
      <c r="AM1008"/>
      <c r="AN1008" s="49" t="s">
        <v>75</v>
      </c>
      <c r="AO1008" s="49" t="s">
        <v>3</v>
      </c>
      <c r="AP1008" s="52">
        <v>6.57</v>
      </c>
      <c r="AQ1008" s="52">
        <v>0</v>
      </c>
      <c r="AR1008" s="50">
        <v>1</v>
      </c>
      <c r="AS1008" s="50">
        <v>0</v>
      </c>
      <c r="AT1008" s="52">
        <v>15018.59</v>
      </c>
      <c r="AU1008" s="52">
        <v>14494.88</v>
      </c>
      <c r="AV1008" s="52">
        <v>6.57</v>
      </c>
      <c r="AW1008" s="52">
        <v>17922.060000000001</v>
      </c>
      <c r="AX1008" s="52">
        <v>7882.55</v>
      </c>
      <c r="AY1008" s="52">
        <v>25587.95</v>
      </c>
      <c r="AZ1008" s="52">
        <v>75015.69</v>
      </c>
      <c r="BA1008" s="52">
        <v>86434.07</v>
      </c>
      <c r="BB1008" s="52">
        <v>16188.15</v>
      </c>
      <c r="BC1008" s="52">
        <v>14363.65</v>
      </c>
      <c r="BD1008" s="52">
        <v>2801.29</v>
      </c>
      <c r="BE1008" s="52">
        <v>15018.59</v>
      </c>
      <c r="BF1008" s="52">
        <v>14494.88</v>
      </c>
      <c r="BG1008" s="52">
        <v>0</v>
      </c>
      <c r="BH1008" s="52">
        <v>0</v>
      </c>
      <c r="BI1008" s="52">
        <v>275708.88</v>
      </c>
      <c r="BJ1008" s="53">
        <v>574</v>
      </c>
      <c r="BK1008" s="54" t="s">
        <v>1047</v>
      </c>
      <c r="BL1008" s="55"/>
      <c r="BM1008" s="55"/>
      <c r="BN1008" s="55"/>
      <c r="BO1008" s="55"/>
      <c r="BP1008" s="55"/>
      <c r="BQ1008" s="55"/>
      <c r="BR1008" s="55"/>
      <c r="BS1008" s="55"/>
      <c r="BT1008" s="55"/>
      <c r="BU1008" s="55"/>
      <c r="BV1008" s="55"/>
      <c r="BW1008" s="55"/>
      <c r="BX1008" s="55"/>
      <c r="BY1008" s="55"/>
      <c r="BZ1008" s="55"/>
      <c r="CA1008" s="55"/>
      <c r="CB1008" s="55"/>
      <c r="CC1008" s="55"/>
      <c r="CD1008" s="55"/>
      <c r="CE1008" s="55"/>
      <c r="CF1008" s="55"/>
      <c r="CG1008" s="55"/>
      <c r="CH1008" s="55"/>
      <c r="CI1008" s="55"/>
    </row>
    <row r="1009" spans="1:87" s="1" customFormat="1" ht="23.25" x14ac:dyDescent="0.25">
      <c r="A1009" s="49" t="s">
        <v>127</v>
      </c>
      <c r="B1009" s="49" t="s">
        <v>104</v>
      </c>
      <c r="C1009" s="49" t="s">
        <v>128</v>
      </c>
      <c r="D1009"/>
      <c r="E1009"/>
      <c r="F1009"/>
      <c r="G1009" s="49" t="s">
        <v>129</v>
      </c>
      <c r="H1009" s="49" t="s">
        <v>130</v>
      </c>
      <c r="I1009" s="49" t="s">
        <v>1015</v>
      </c>
      <c r="J1009"/>
      <c r="K1009" s="49" t="s">
        <v>70</v>
      </c>
      <c r="L1009" s="49" t="s">
        <v>131</v>
      </c>
      <c r="M1009"/>
      <c r="N1009"/>
      <c r="O1009" s="49" t="s">
        <v>1016</v>
      </c>
      <c r="P1009"/>
      <c r="Q1009" s="49" t="s">
        <v>1018</v>
      </c>
      <c r="R1009"/>
      <c r="S1009"/>
      <c r="T1009" s="49" t="s">
        <v>1161</v>
      </c>
      <c r="U1009" s="49" t="s">
        <v>1144</v>
      </c>
      <c r="V1009" s="49" t="s">
        <v>112</v>
      </c>
      <c r="W1009" s="50">
        <v>18826</v>
      </c>
      <c r="X1009" s="51" t="s">
        <v>1170</v>
      </c>
      <c r="Y1009" s="49" t="s">
        <v>140</v>
      </c>
      <c r="Z1009" s="49" t="s">
        <v>141</v>
      </c>
      <c r="AA1009" s="49" t="s">
        <v>142</v>
      </c>
      <c r="AB1009" s="49" t="s">
        <v>143</v>
      </c>
      <c r="AC1009" s="49" t="s">
        <v>144</v>
      </c>
      <c r="AD1009"/>
      <c r="AE1009" s="49" t="s">
        <v>1022</v>
      </c>
      <c r="AF1009" s="49" t="s">
        <v>114</v>
      </c>
      <c r="AG1009" s="49" t="s">
        <v>115</v>
      </c>
      <c r="AH1009" s="49" t="s">
        <v>146</v>
      </c>
      <c r="AI1009" s="49" t="s">
        <v>74</v>
      </c>
      <c r="AJ1009" s="49" t="s">
        <v>147</v>
      </c>
      <c r="AK1009" s="49" t="s">
        <v>148</v>
      </c>
      <c r="AL1009" s="49" t="s">
        <v>148</v>
      </c>
      <c r="AM1009"/>
      <c r="AN1009" s="49" t="s">
        <v>75</v>
      </c>
      <c r="AO1009" s="49" t="s">
        <v>3</v>
      </c>
      <c r="AP1009" s="52">
        <v>0.93</v>
      </c>
      <c r="AQ1009" s="52">
        <v>0</v>
      </c>
      <c r="AR1009" s="50">
        <v>1</v>
      </c>
      <c r="AS1009" s="50">
        <v>0</v>
      </c>
      <c r="AT1009" s="52">
        <v>15018.59</v>
      </c>
      <c r="AU1009" s="52">
        <v>14494.88</v>
      </c>
      <c r="AV1009" s="52">
        <v>0.93</v>
      </c>
      <c r="AW1009" s="52">
        <v>17922.060000000001</v>
      </c>
      <c r="AX1009" s="52">
        <v>7882.55</v>
      </c>
      <c r="AY1009" s="52">
        <v>25587.95</v>
      </c>
      <c r="AZ1009" s="52">
        <v>75015.69</v>
      </c>
      <c r="BA1009" s="52">
        <v>86434.07</v>
      </c>
      <c r="BB1009" s="52">
        <v>16188.15</v>
      </c>
      <c r="BC1009" s="52">
        <v>14363.65</v>
      </c>
      <c r="BD1009" s="52">
        <v>2801.29</v>
      </c>
      <c r="BE1009" s="52">
        <v>15018.59</v>
      </c>
      <c r="BF1009" s="52">
        <v>14494.88</v>
      </c>
      <c r="BG1009" s="52">
        <v>0</v>
      </c>
      <c r="BH1009" s="52">
        <v>0</v>
      </c>
      <c r="BI1009" s="52">
        <v>275708.88</v>
      </c>
      <c r="BJ1009" s="53">
        <v>574</v>
      </c>
      <c r="BK1009" s="54" t="s">
        <v>1047</v>
      </c>
      <c r="BL1009" s="55"/>
      <c r="BM1009" s="55"/>
      <c r="BN1009" s="55"/>
      <c r="BO1009" s="55"/>
      <c r="BP1009" s="55"/>
      <c r="BQ1009" s="55"/>
      <c r="BR1009" s="55"/>
      <c r="BS1009" s="55"/>
      <c r="BT1009" s="55"/>
      <c r="BU1009" s="55"/>
      <c r="BV1009" s="55"/>
      <c r="BW1009" s="55"/>
      <c r="BX1009" s="55"/>
      <c r="BY1009" s="55"/>
      <c r="BZ1009" s="55"/>
      <c r="CA1009" s="55"/>
      <c r="CB1009" s="55"/>
      <c r="CC1009" s="55"/>
      <c r="CD1009" s="55"/>
      <c r="CE1009" s="55"/>
      <c r="CF1009" s="55"/>
      <c r="CG1009" s="55"/>
      <c r="CH1009" s="55"/>
      <c r="CI1009" s="55"/>
    </row>
    <row r="1010" spans="1:87" s="1" customFormat="1" ht="15" x14ac:dyDescent="0.25">
      <c r="A1010" s="49" t="s">
        <v>127</v>
      </c>
      <c r="B1010" s="49" t="s">
        <v>104</v>
      </c>
      <c r="C1010" s="49" t="s">
        <v>128</v>
      </c>
      <c r="D1010"/>
      <c r="E1010"/>
      <c r="F1010"/>
      <c r="G1010" s="49" t="s">
        <v>129</v>
      </c>
      <c r="H1010" s="49" t="s">
        <v>130</v>
      </c>
      <c r="I1010" s="49" t="s">
        <v>1015</v>
      </c>
      <c r="J1010"/>
      <c r="K1010" s="49" t="s">
        <v>70</v>
      </c>
      <c r="L1010" s="49" t="s">
        <v>131</v>
      </c>
      <c r="M1010"/>
      <c r="N1010"/>
      <c r="O1010" s="49" t="s">
        <v>1016</v>
      </c>
      <c r="P1010"/>
      <c r="Q1010" s="49" t="s">
        <v>1017</v>
      </c>
      <c r="R1010"/>
      <c r="S1010"/>
      <c r="T1010" s="49" t="s">
        <v>1171</v>
      </c>
      <c r="U1010" s="49" t="s">
        <v>1155</v>
      </c>
      <c r="V1010" s="49" t="s">
        <v>1172</v>
      </c>
      <c r="W1010" s="50">
        <v>44866</v>
      </c>
      <c r="X1010" s="51" t="s">
        <v>1173</v>
      </c>
      <c r="Y1010" s="49" t="s">
        <v>1174</v>
      </c>
      <c r="Z1010" s="49" t="s">
        <v>1175</v>
      </c>
      <c r="AA1010" s="49" t="s">
        <v>1176</v>
      </c>
      <c r="AB1010" s="49" t="s">
        <v>1177</v>
      </c>
      <c r="AC1010" s="49" t="s">
        <v>195</v>
      </c>
      <c r="AD1010"/>
      <c r="AE1010" s="49" t="s">
        <v>1178</v>
      </c>
      <c r="AF1010" s="49" t="s">
        <v>1179</v>
      </c>
      <c r="AG1010"/>
      <c r="AH1010" s="49" t="s">
        <v>1180</v>
      </c>
      <c r="AI1010" s="49" t="s">
        <v>1035</v>
      </c>
      <c r="AJ1010" s="49" t="s">
        <v>1176</v>
      </c>
      <c r="AK1010" s="49" t="s">
        <v>1181</v>
      </c>
      <c r="AL1010" s="49" t="s">
        <v>1181</v>
      </c>
      <c r="AM1010"/>
      <c r="AN1010" s="49" t="s">
        <v>75</v>
      </c>
      <c r="AO1010" s="49" t="s">
        <v>3</v>
      </c>
      <c r="AP1010" s="52">
        <v>358.14</v>
      </c>
      <c r="AQ1010" s="52">
        <v>0</v>
      </c>
      <c r="AR1010" s="50">
        <v>1</v>
      </c>
      <c r="AS1010" s="50">
        <v>0</v>
      </c>
      <c r="AT1010" s="52">
        <v>15018.59</v>
      </c>
      <c r="AU1010" s="52">
        <v>14494.88</v>
      </c>
      <c r="AV1010" s="52">
        <v>358.14</v>
      </c>
      <c r="AW1010" s="52">
        <v>17922.060000000001</v>
      </c>
      <c r="AX1010" s="52">
        <v>7882.55</v>
      </c>
      <c r="AY1010" s="52">
        <v>25587.95</v>
      </c>
      <c r="AZ1010" s="52">
        <v>75015.69</v>
      </c>
      <c r="BA1010" s="52">
        <v>86434.07</v>
      </c>
      <c r="BB1010" s="52">
        <v>16188.15</v>
      </c>
      <c r="BC1010" s="52">
        <v>14363.65</v>
      </c>
      <c r="BD1010" s="52">
        <v>2801.29</v>
      </c>
      <c r="BE1010" s="52">
        <v>15018.59</v>
      </c>
      <c r="BF1010" s="52">
        <v>14494.88</v>
      </c>
      <c r="BG1010" s="52">
        <v>0</v>
      </c>
      <c r="BH1010" s="52">
        <v>0</v>
      </c>
      <c r="BI1010" s="52">
        <v>275708.88</v>
      </c>
      <c r="BJ1010" s="53">
        <v>574</v>
      </c>
      <c r="BK1010" s="54" t="s">
        <v>1047</v>
      </c>
      <c r="BL1010" s="55"/>
      <c r="BM1010" s="55"/>
      <c r="BN1010" s="55"/>
      <c r="BO1010" s="55"/>
      <c r="BP1010" s="55"/>
      <c r="BQ1010" s="55"/>
      <c r="BR1010" s="55"/>
      <c r="BS1010" s="55"/>
      <c r="BT1010" s="55"/>
      <c r="BU1010" s="55"/>
      <c r="BV1010" s="55"/>
      <c r="BW1010" s="55"/>
      <c r="BX1010" s="55"/>
      <c r="BY1010" s="55"/>
      <c r="BZ1010" s="55"/>
      <c r="CA1010" s="55"/>
      <c r="CB1010" s="55"/>
      <c r="CC1010" s="55"/>
      <c r="CD1010" s="55"/>
      <c r="CE1010" s="55"/>
      <c r="CF1010" s="55"/>
      <c r="CG1010" s="55"/>
      <c r="CH1010" s="55"/>
      <c r="CI1010" s="55"/>
    </row>
    <row r="1011" spans="1:87" s="1" customFormat="1" ht="15" x14ac:dyDescent="0.25">
      <c r="A1011" s="49" t="s">
        <v>127</v>
      </c>
      <c r="B1011" s="49" t="s">
        <v>104</v>
      </c>
      <c r="C1011" s="49" t="s">
        <v>128</v>
      </c>
      <c r="D1011"/>
      <c r="E1011"/>
      <c r="F1011"/>
      <c r="G1011" s="49" t="s">
        <v>129</v>
      </c>
      <c r="H1011" s="49" t="s">
        <v>130</v>
      </c>
      <c r="I1011" s="49" t="s">
        <v>1015</v>
      </c>
      <c r="J1011"/>
      <c r="K1011" s="49" t="s">
        <v>70</v>
      </c>
      <c r="L1011" s="49" t="s">
        <v>131</v>
      </c>
      <c r="M1011"/>
      <c r="N1011"/>
      <c r="O1011" s="49" t="s">
        <v>1016</v>
      </c>
      <c r="P1011"/>
      <c r="Q1011" s="49" t="s">
        <v>1018</v>
      </c>
      <c r="R1011"/>
      <c r="S1011"/>
      <c r="T1011" s="49" t="s">
        <v>1182</v>
      </c>
      <c r="U1011" s="49" t="s">
        <v>1171</v>
      </c>
      <c r="V1011" s="49" t="s">
        <v>1183</v>
      </c>
      <c r="W1011" s="50">
        <v>40588</v>
      </c>
      <c r="X1011" s="51" t="s">
        <v>1184</v>
      </c>
      <c r="Y1011" s="49" t="s">
        <v>837</v>
      </c>
      <c r="Z1011" s="49" t="s">
        <v>838</v>
      </c>
      <c r="AA1011" s="49" t="s">
        <v>76</v>
      </c>
      <c r="AB1011" s="49" t="s">
        <v>77</v>
      </c>
      <c r="AC1011" s="49" t="s">
        <v>78</v>
      </c>
      <c r="AD1011"/>
      <c r="AE1011" s="49" t="s">
        <v>171</v>
      </c>
      <c r="AF1011" s="49" t="s">
        <v>96</v>
      </c>
      <c r="AG1011" s="49" t="s">
        <v>73</v>
      </c>
      <c r="AH1011" s="49" t="s">
        <v>172</v>
      </c>
      <c r="AI1011" s="49" t="s">
        <v>74</v>
      </c>
      <c r="AJ1011" s="49" t="s">
        <v>79</v>
      </c>
      <c r="AK1011" s="49" t="s">
        <v>170</v>
      </c>
      <c r="AL1011" s="49" t="s">
        <v>170</v>
      </c>
      <c r="AM1011"/>
      <c r="AN1011" s="49" t="s">
        <v>75</v>
      </c>
      <c r="AO1011" s="49" t="s">
        <v>3</v>
      </c>
      <c r="AP1011" s="52">
        <v>37.99</v>
      </c>
      <c r="AQ1011" s="52">
        <v>0</v>
      </c>
      <c r="AR1011" s="50">
        <v>1</v>
      </c>
      <c r="AS1011" s="50">
        <v>0</v>
      </c>
      <c r="AT1011" s="52">
        <v>15018.59</v>
      </c>
      <c r="AU1011" s="52">
        <v>14494.88</v>
      </c>
      <c r="AV1011" s="52">
        <v>37.99</v>
      </c>
      <c r="AW1011" s="52">
        <v>17922.060000000001</v>
      </c>
      <c r="AX1011" s="52">
        <v>7882.55</v>
      </c>
      <c r="AY1011" s="52">
        <v>25587.95</v>
      </c>
      <c r="AZ1011" s="52">
        <v>75015.69</v>
      </c>
      <c r="BA1011" s="52">
        <v>86434.07</v>
      </c>
      <c r="BB1011" s="52">
        <v>16188.15</v>
      </c>
      <c r="BC1011" s="52">
        <v>14363.65</v>
      </c>
      <c r="BD1011" s="52">
        <v>2801.29</v>
      </c>
      <c r="BE1011" s="52">
        <v>15018.59</v>
      </c>
      <c r="BF1011" s="52">
        <v>14494.88</v>
      </c>
      <c r="BG1011" s="52">
        <v>0</v>
      </c>
      <c r="BH1011" s="52">
        <v>0</v>
      </c>
      <c r="BI1011" s="52">
        <v>275708.88</v>
      </c>
      <c r="BJ1011" s="53">
        <v>574</v>
      </c>
      <c r="BK1011" s="54" t="s">
        <v>1047</v>
      </c>
      <c r="BL1011" s="55"/>
      <c r="BM1011" s="55"/>
      <c r="BN1011" s="55"/>
      <c r="BO1011" s="55"/>
      <c r="BP1011" s="55"/>
      <c r="BQ1011" s="55"/>
      <c r="BR1011" s="55"/>
      <c r="BS1011" s="55"/>
      <c r="BT1011" s="55"/>
      <c r="BU1011" s="55"/>
      <c r="BV1011" s="55"/>
      <c r="BW1011" s="55"/>
      <c r="BX1011" s="55"/>
      <c r="BY1011" s="55"/>
      <c r="BZ1011" s="55"/>
      <c r="CA1011" s="55"/>
      <c r="CB1011" s="55"/>
      <c r="CC1011" s="55"/>
      <c r="CD1011" s="55"/>
      <c r="CE1011" s="55"/>
      <c r="CF1011" s="55"/>
      <c r="CG1011" s="55"/>
      <c r="CH1011" s="55"/>
      <c r="CI1011" s="55"/>
    </row>
    <row r="1012" spans="1:87" s="1" customFormat="1" ht="23.25" x14ac:dyDescent="0.25">
      <c r="A1012" s="49" t="s">
        <v>127</v>
      </c>
      <c r="B1012" s="49" t="s">
        <v>104</v>
      </c>
      <c r="C1012" s="49" t="s">
        <v>128</v>
      </c>
      <c r="D1012"/>
      <c r="E1012"/>
      <c r="F1012"/>
      <c r="G1012" s="49" t="s">
        <v>129</v>
      </c>
      <c r="H1012" s="49" t="s">
        <v>130</v>
      </c>
      <c r="I1012" s="49" t="s">
        <v>1015</v>
      </c>
      <c r="J1012"/>
      <c r="K1012" s="49" t="s">
        <v>70</v>
      </c>
      <c r="L1012" s="49" t="s">
        <v>131</v>
      </c>
      <c r="M1012"/>
      <c r="N1012"/>
      <c r="O1012" s="49" t="s">
        <v>1016</v>
      </c>
      <c r="P1012"/>
      <c r="Q1012" s="49" t="s">
        <v>1018</v>
      </c>
      <c r="R1012"/>
      <c r="S1012"/>
      <c r="T1012" s="49" t="s">
        <v>1182</v>
      </c>
      <c r="U1012" s="49" t="s">
        <v>1171</v>
      </c>
      <c r="V1012" s="49" t="s">
        <v>112</v>
      </c>
      <c r="W1012" s="50">
        <v>45337</v>
      </c>
      <c r="X1012" s="51" t="s">
        <v>1185</v>
      </c>
      <c r="Y1012" s="49" t="s">
        <v>140</v>
      </c>
      <c r="Z1012" s="49" t="s">
        <v>141</v>
      </c>
      <c r="AA1012" s="49" t="s">
        <v>142</v>
      </c>
      <c r="AB1012" s="49" t="s">
        <v>143</v>
      </c>
      <c r="AC1012" s="49" t="s">
        <v>144</v>
      </c>
      <c r="AD1012"/>
      <c r="AE1012" s="49" t="s">
        <v>1022</v>
      </c>
      <c r="AF1012" s="49" t="s">
        <v>114</v>
      </c>
      <c r="AG1012" s="49" t="s">
        <v>115</v>
      </c>
      <c r="AH1012" s="49" t="s">
        <v>146</v>
      </c>
      <c r="AI1012" s="49" t="s">
        <v>74</v>
      </c>
      <c r="AJ1012" s="49" t="s">
        <v>147</v>
      </c>
      <c r="AK1012" s="49" t="s">
        <v>148</v>
      </c>
      <c r="AL1012" s="49" t="s">
        <v>148</v>
      </c>
      <c r="AM1012"/>
      <c r="AN1012" s="49" t="s">
        <v>75</v>
      </c>
      <c r="AO1012" s="49" t="s">
        <v>3</v>
      </c>
      <c r="AP1012" s="52">
        <v>1.57</v>
      </c>
      <c r="AQ1012" s="52">
        <v>0</v>
      </c>
      <c r="AR1012" s="50">
        <v>1</v>
      </c>
      <c r="AS1012" s="50">
        <v>0</v>
      </c>
      <c r="AT1012" s="52">
        <v>15018.59</v>
      </c>
      <c r="AU1012" s="52">
        <v>14494.88</v>
      </c>
      <c r="AV1012" s="52">
        <v>1.57</v>
      </c>
      <c r="AW1012" s="52">
        <v>17922.060000000001</v>
      </c>
      <c r="AX1012" s="52">
        <v>7882.55</v>
      </c>
      <c r="AY1012" s="52">
        <v>25587.95</v>
      </c>
      <c r="AZ1012" s="52">
        <v>75015.69</v>
      </c>
      <c r="BA1012" s="52">
        <v>86434.07</v>
      </c>
      <c r="BB1012" s="52">
        <v>16188.15</v>
      </c>
      <c r="BC1012" s="52">
        <v>14363.65</v>
      </c>
      <c r="BD1012" s="52">
        <v>2801.29</v>
      </c>
      <c r="BE1012" s="52">
        <v>15018.59</v>
      </c>
      <c r="BF1012" s="52">
        <v>14494.88</v>
      </c>
      <c r="BG1012" s="52">
        <v>0</v>
      </c>
      <c r="BH1012" s="52">
        <v>0</v>
      </c>
      <c r="BI1012" s="52">
        <v>275708.88</v>
      </c>
      <c r="BJ1012" s="53">
        <v>574</v>
      </c>
      <c r="BK1012" s="54" t="s">
        <v>1047</v>
      </c>
      <c r="BL1012" s="55"/>
      <c r="BM1012" s="55"/>
      <c r="BN1012" s="55"/>
      <c r="BO1012" s="55"/>
      <c r="BP1012" s="55"/>
      <c r="BQ1012" s="55"/>
      <c r="BR1012" s="55"/>
      <c r="BS1012" s="55"/>
      <c r="BT1012" s="55"/>
      <c r="BU1012" s="55"/>
      <c r="BV1012" s="55"/>
      <c r="BW1012" s="55"/>
      <c r="BX1012" s="55"/>
      <c r="BY1012" s="55"/>
      <c r="BZ1012" s="55"/>
      <c r="CA1012" s="55"/>
      <c r="CB1012" s="55"/>
      <c r="CC1012" s="55"/>
      <c r="CD1012" s="55"/>
      <c r="CE1012" s="55"/>
      <c r="CF1012" s="55"/>
      <c r="CG1012" s="55"/>
      <c r="CH1012" s="55"/>
      <c r="CI1012" s="55"/>
    </row>
    <row r="1013" spans="1:87" s="1" customFormat="1" ht="15" x14ac:dyDescent="0.25">
      <c r="A1013" s="49" t="s">
        <v>127</v>
      </c>
      <c r="B1013" s="49" t="s">
        <v>104</v>
      </c>
      <c r="C1013" s="49" t="s">
        <v>128</v>
      </c>
      <c r="D1013"/>
      <c r="E1013"/>
      <c r="F1013"/>
      <c r="G1013" s="49" t="s">
        <v>129</v>
      </c>
      <c r="H1013" s="49" t="s">
        <v>130</v>
      </c>
      <c r="I1013" s="49" t="s">
        <v>1015</v>
      </c>
      <c r="J1013"/>
      <c r="K1013" s="49" t="s">
        <v>70</v>
      </c>
      <c r="L1013" s="49" t="s">
        <v>131</v>
      </c>
      <c r="M1013"/>
      <c r="N1013"/>
      <c r="O1013" s="49" t="s">
        <v>1016</v>
      </c>
      <c r="P1013"/>
      <c r="Q1013" s="49" t="s">
        <v>1018</v>
      </c>
      <c r="R1013"/>
      <c r="S1013"/>
      <c r="T1013" s="49" t="s">
        <v>1182</v>
      </c>
      <c r="U1013" s="49" t="s">
        <v>1171</v>
      </c>
      <c r="V1013" s="49" t="s">
        <v>1186</v>
      </c>
      <c r="W1013" s="50">
        <v>44450</v>
      </c>
      <c r="X1013" s="51" t="s">
        <v>1187</v>
      </c>
      <c r="Y1013" s="49" t="s">
        <v>149</v>
      </c>
      <c r="Z1013" s="49" t="s">
        <v>150</v>
      </c>
      <c r="AA1013" s="49" t="s">
        <v>1019</v>
      </c>
      <c r="AB1013" s="49" t="s">
        <v>152</v>
      </c>
      <c r="AC1013" s="49" t="s">
        <v>153</v>
      </c>
      <c r="AD1013"/>
      <c r="AE1013" s="49" t="s">
        <v>154</v>
      </c>
      <c r="AF1013" s="49" t="s">
        <v>155</v>
      </c>
      <c r="AG1013" s="49" t="s">
        <v>156</v>
      </c>
      <c r="AH1013" s="49" t="s">
        <v>157</v>
      </c>
      <c r="AI1013" s="49" t="s">
        <v>74</v>
      </c>
      <c r="AJ1013" s="49" t="s">
        <v>158</v>
      </c>
      <c r="AK1013" s="49" t="s">
        <v>159</v>
      </c>
      <c r="AL1013" s="49" t="s">
        <v>159</v>
      </c>
      <c r="AM1013"/>
      <c r="AN1013" s="49" t="s">
        <v>75</v>
      </c>
      <c r="AO1013" s="49" t="s">
        <v>3</v>
      </c>
      <c r="AP1013" s="52">
        <v>84.75</v>
      </c>
      <c r="AQ1013" s="52">
        <v>0</v>
      </c>
      <c r="AR1013" s="50">
        <v>1</v>
      </c>
      <c r="AS1013" s="50">
        <v>0</v>
      </c>
      <c r="AT1013" s="52">
        <v>15018.59</v>
      </c>
      <c r="AU1013" s="52">
        <v>14494.88</v>
      </c>
      <c r="AV1013" s="52">
        <v>84.75</v>
      </c>
      <c r="AW1013" s="52">
        <v>17922.060000000001</v>
      </c>
      <c r="AX1013" s="52">
        <v>7882.55</v>
      </c>
      <c r="AY1013" s="52">
        <v>25587.95</v>
      </c>
      <c r="AZ1013" s="52">
        <v>75015.69</v>
      </c>
      <c r="BA1013" s="52">
        <v>86434.07</v>
      </c>
      <c r="BB1013" s="52">
        <v>16188.15</v>
      </c>
      <c r="BC1013" s="52">
        <v>14363.65</v>
      </c>
      <c r="BD1013" s="52">
        <v>2801.29</v>
      </c>
      <c r="BE1013" s="52">
        <v>15018.59</v>
      </c>
      <c r="BF1013" s="52">
        <v>14494.88</v>
      </c>
      <c r="BG1013" s="52">
        <v>0</v>
      </c>
      <c r="BH1013" s="52">
        <v>0</v>
      </c>
      <c r="BI1013" s="52">
        <v>275708.88</v>
      </c>
      <c r="BJ1013" s="53">
        <v>574</v>
      </c>
      <c r="BK1013" s="54" t="s">
        <v>1047</v>
      </c>
      <c r="BL1013" s="55"/>
      <c r="BM1013" s="55"/>
      <c r="BN1013" s="55"/>
      <c r="BO1013" s="55"/>
      <c r="BP1013" s="55"/>
      <c r="BQ1013" s="55"/>
      <c r="BR1013" s="55"/>
      <c r="BS1013" s="55"/>
      <c r="BT1013" s="55"/>
      <c r="BU1013" s="55"/>
      <c r="BV1013" s="55"/>
      <c r="BW1013" s="55"/>
      <c r="BX1013" s="55"/>
      <c r="BY1013" s="55"/>
      <c r="BZ1013" s="55"/>
      <c r="CA1013" s="55"/>
      <c r="CB1013" s="55"/>
      <c r="CC1013" s="55"/>
      <c r="CD1013" s="55"/>
      <c r="CE1013" s="55"/>
      <c r="CF1013" s="55"/>
      <c r="CG1013" s="55"/>
      <c r="CH1013" s="55"/>
      <c r="CI1013" s="55"/>
    </row>
    <row r="1014" spans="1:87" s="1" customFormat="1" ht="15" x14ac:dyDescent="0.25">
      <c r="A1014" s="49" t="s">
        <v>127</v>
      </c>
      <c r="B1014" s="49" t="s">
        <v>104</v>
      </c>
      <c r="C1014" s="49" t="s">
        <v>128</v>
      </c>
      <c r="D1014"/>
      <c r="E1014"/>
      <c r="F1014"/>
      <c r="G1014" s="49" t="s">
        <v>129</v>
      </c>
      <c r="H1014" s="49" t="s">
        <v>130</v>
      </c>
      <c r="I1014" s="49" t="s">
        <v>1015</v>
      </c>
      <c r="J1014"/>
      <c r="K1014" s="49" t="s">
        <v>70</v>
      </c>
      <c r="L1014" s="49" t="s">
        <v>131</v>
      </c>
      <c r="M1014"/>
      <c r="N1014"/>
      <c r="O1014" s="49" t="s">
        <v>1016</v>
      </c>
      <c r="P1014"/>
      <c r="Q1014" s="49" t="s">
        <v>1018</v>
      </c>
      <c r="R1014"/>
      <c r="S1014"/>
      <c r="T1014" s="49" t="s">
        <v>1188</v>
      </c>
      <c r="U1014" s="49" t="s">
        <v>1189</v>
      </c>
      <c r="V1014" s="49" t="s">
        <v>1190</v>
      </c>
      <c r="W1014" s="50">
        <v>39662</v>
      </c>
      <c r="X1014" s="51" t="s">
        <v>1191</v>
      </c>
      <c r="Y1014" s="49" t="s">
        <v>1192</v>
      </c>
      <c r="Z1014" s="49" t="s">
        <v>1193</v>
      </c>
      <c r="AA1014" s="49" t="s">
        <v>119</v>
      </c>
      <c r="AB1014" s="49" t="s">
        <v>173</v>
      </c>
      <c r="AC1014" s="49" t="s">
        <v>174</v>
      </c>
      <c r="AD1014"/>
      <c r="AE1014" s="49" t="s">
        <v>1194</v>
      </c>
      <c r="AF1014" s="49" t="s">
        <v>114</v>
      </c>
      <c r="AG1014" s="49" t="s">
        <v>115</v>
      </c>
      <c r="AH1014" s="49" t="s">
        <v>1195</v>
      </c>
      <c r="AI1014" s="49" t="s">
        <v>74</v>
      </c>
      <c r="AJ1014" s="49" t="s">
        <v>79</v>
      </c>
      <c r="AK1014" s="49" t="s">
        <v>1196</v>
      </c>
      <c r="AL1014" s="49" t="s">
        <v>1196</v>
      </c>
      <c r="AM1014"/>
      <c r="AN1014" s="49" t="s">
        <v>75</v>
      </c>
      <c r="AO1014" s="49" t="s">
        <v>3</v>
      </c>
      <c r="AP1014" s="52">
        <v>126.68</v>
      </c>
      <c r="AQ1014" s="52">
        <v>0</v>
      </c>
      <c r="AR1014" s="50">
        <v>1</v>
      </c>
      <c r="AS1014" s="50">
        <v>0</v>
      </c>
      <c r="AT1014" s="52">
        <v>15018.59</v>
      </c>
      <c r="AU1014" s="52">
        <v>14494.88</v>
      </c>
      <c r="AV1014" s="52">
        <v>126.68</v>
      </c>
      <c r="AW1014" s="52">
        <v>17922.060000000001</v>
      </c>
      <c r="AX1014" s="52">
        <v>7882.55</v>
      </c>
      <c r="AY1014" s="52">
        <v>25587.95</v>
      </c>
      <c r="AZ1014" s="52">
        <v>75015.69</v>
      </c>
      <c r="BA1014" s="52">
        <v>86434.07</v>
      </c>
      <c r="BB1014" s="52">
        <v>16188.15</v>
      </c>
      <c r="BC1014" s="52">
        <v>14363.65</v>
      </c>
      <c r="BD1014" s="52">
        <v>2801.29</v>
      </c>
      <c r="BE1014" s="52">
        <v>15018.59</v>
      </c>
      <c r="BF1014" s="52">
        <v>14494.88</v>
      </c>
      <c r="BG1014" s="52">
        <v>0</v>
      </c>
      <c r="BH1014" s="52">
        <v>0</v>
      </c>
      <c r="BI1014" s="52">
        <v>275708.88</v>
      </c>
      <c r="BJ1014" s="53">
        <v>574</v>
      </c>
      <c r="BK1014" s="54" t="s">
        <v>1047</v>
      </c>
      <c r="BL1014" s="55"/>
      <c r="BM1014" s="55"/>
      <c r="BN1014" s="55"/>
      <c r="BO1014" s="55"/>
      <c r="BP1014" s="55"/>
      <c r="BQ1014" s="55"/>
      <c r="BR1014" s="55"/>
      <c r="BS1014" s="55"/>
      <c r="BT1014" s="55"/>
      <c r="BU1014" s="55"/>
      <c r="BV1014" s="55"/>
      <c r="BW1014" s="55"/>
      <c r="BX1014" s="55"/>
      <c r="BY1014" s="55"/>
      <c r="BZ1014" s="55"/>
      <c r="CA1014" s="55"/>
      <c r="CB1014" s="55"/>
      <c r="CC1014" s="55"/>
      <c r="CD1014" s="55"/>
      <c r="CE1014" s="55"/>
      <c r="CF1014" s="55"/>
      <c r="CG1014" s="55"/>
      <c r="CH1014" s="55"/>
      <c r="CI1014" s="55"/>
    </row>
    <row r="1015" spans="1:87" s="1" customFormat="1" ht="15" x14ac:dyDescent="0.25">
      <c r="A1015" s="49" t="s">
        <v>127</v>
      </c>
      <c r="B1015" s="49" t="s">
        <v>104</v>
      </c>
      <c r="C1015" s="49" t="s">
        <v>128</v>
      </c>
      <c r="D1015"/>
      <c r="E1015"/>
      <c r="F1015"/>
      <c r="G1015" s="49" t="s">
        <v>129</v>
      </c>
      <c r="H1015" s="49" t="s">
        <v>130</v>
      </c>
      <c r="I1015" s="49" t="s">
        <v>1015</v>
      </c>
      <c r="J1015"/>
      <c r="K1015" s="49" t="s">
        <v>70</v>
      </c>
      <c r="L1015" s="49" t="s">
        <v>131</v>
      </c>
      <c r="M1015"/>
      <c r="N1015"/>
      <c r="O1015" s="49" t="s">
        <v>1016</v>
      </c>
      <c r="P1015"/>
      <c r="Q1015" s="49" t="s">
        <v>1017</v>
      </c>
      <c r="R1015"/>
      <c r="S1015"/>
      <c r="T1015" s="49" t="s">
        <v>1197</v>
      </c>
      <c r="U1015" s="49" t="s">
        <v>1197</v>
      </c>
      <c r="V1015" s="49" t="s">
        <v>1198</v>
      </c>
      <c r="W1015" s="50">
        <v>34773</v>
      </c>
      <c r="X1015" s="51" t="s">
        <v>1199</v>
      </c>
      <c r="Y1015" s="49" t="s">
        <v>807</v>
      </c>
      <c r="Z1015" s="49" t="s">
        <v>1200</v>
      </c>
      <c r="AA1015" s="49" t="s">
        <v>94</v>
      </c>
      <c r="AB1015" s="49" t="s">
        <v>809</v>
      </c>
      <c r="AC1015" s="49" t="s">
        <v>116</v>
      </c>
      <c r="AD1015"/>
      <c r="AE1015" s="49" t="s">
        <v>810</v>
      </c>
      <c r="AF1015" s="49" t="s">
        <v>811</v>
      </c>
      <c r="AG1015"/>
      <c r="AH1015" s="49" t="s">
        <v>812</v>
      </c>
      <c r="AI1015" s="49" t="s">
        <v>117</v>
      </c>
      <c r="AJ1015" s="49" t="s">
        <v>94</v>
      </c>
      <c r="AK1015" s="49" t="s">
        <v>813</v>
      </c>
      <c r="AL1015" s="49" t="s">
        <v>813</v>
      </c>
      <c r="AM1015"/>
      <c r="AN1015" s="49" t="s">
        <v>75</v>
      </c>
      <c r="AO1015" s="49" t="s">
        <v>1042</v>
      </c>
      <c r="AP1015" s="52">
        <v>7.25</v>
      </c>
      <c r="AQ1015" s="52">
        <v>0</v>
      </c>
      <c r="AR1015" s="50">
        <v>1</v>
      </c>
      <c r="AS1015" s="50">
        <v>0</v>
      </c>
      <c r="AT1015" s="52">
        <v>15018.59</v>
      </c>
      <c r="AU1015" s="52">
        <v>14494.88</v>
      </c>
      <c r="AV1015" s="52">
        <v>4.82</v>
      </c>
      <c r="AW1015" s="52">
        <v>17922.060000000001</v>
      </c>
      <c r="AX1015" s="52">
        <v>7882.55</v>
      </c>
      <c r="AY1015" s="52">
        <v>25587.95</v>
      </c>
      <c r="AZ1015" s="52">
        <v>75015.69</v>
      </c>
      <c r="BA1015" s="52">
        <v>86434.07</v>
      </c>
      <c r="BB1015" s="52">
        <v>16188.15</v>
      </c>
      <c r="BC1015" s="52">
        <v>14363.65</v>
      </c>
      <c r="BD1015" s="52">
        <v>2801.29</v>
      </c>
      <c r="BE1015" s="52">
        <v>15018.59</v>
      </c>
      <c r="BF1015" s="52">
        <v>14494.88</v>
      </c>
      <c r="BG1015" s="52">
        <v>0</v>
      </c>
      <c r="BH1015" s="52">
        <v>0</v>
      </c>
      <c r="BI1015" s="52">
        <v>275708.88</v>
      </c>
      <c r="BJ1015" s="53">
        <v>574</v>
      </c>
      <c r="BK1015" s="54" t="s">
        <v>1047</v>
      </c>
      <c r="BL1015" s="55"/>
      <c r="BM1015" s="55"/>
      <c r="BN1015" s="55"/>
      <c r="BO1015" s="55"/>
      <c r="BP1015" s="55"/>
      <c r="BQ1015" s="55"/>
      <c r="BR1015" s="55"/>
      <c r="BS1015" s="55"/>
      <c r="BT1015" s="55"/>
      <c r="BU1015" s="55"/>
      <c r="BV1015" s="55"/>
      <c r="BW1015" s="55"/>
      <c r="BX1015" s="55"/>
      <c r="BY1015" s="55"/>
      <c r="BZ1015" s="55"/>
      <c r="CA1015" s="55"/>
      <c r="CB1015" s="55"/>
      <c r="CC1015" s="55"/>
      <c r="CD1015" s="55"/>
      <c r="CE1015" s="55"/>
      <c r="CF1015" s="55"/>
      <c r="CG1015" s="55"/>
      <c r="CH1015" s="55"/>
      <c r="CI1015" s="55"/>
    </row>
    <row r="1016" spans="1:87" s="1" customFormat="1" ht="15" x14ac:dyDescent="0.25">
      <c r="A1016" s="49" t="s">
        <v>127</v>
      </c>
      <c r="B1016" s="49" t="s">
        <v>104</v>
      </c>
      <c r="C1016" s="49" t="s">
        <v>128</v>
      </c>
      <c r="D1016"/>
      <c r="E1016"/>
      <c r="F1016"/>
      <c r="G1016" s="49" t="s">
        <v>129</v>
      </c>
      <c r="H1016" s="49" t="s">
        <v>130</v>
      </c>
      <c r="I1016" s="49" t="s">
        <v>1015</v>
      </c>
      <c r="J1016"/>
      <c r="K1016" s="49" t="s">
        <v>70</v>
      </c>
      <c r="L1016" s="49" t="s">
        <v>131</v>
      </c>
      <c r="M1016"/>
      <c r="N1016"/>
      <c r="O1016" s="49" t="s">
        <v>1016</v>
      </c>
      <c r="P1016"/>
      <c r="Q1016" s="49" t="s">
        <v>1017</v>
      </c>
      <c r="R1016"/>
      <c r="S1016"/>
      <c r="T1016" s="49" t="s">
        <v>1197</v>
      </c>
      <c r="U1016" s="49" t="s">
        <v>1197</v>
      </c>
      <c r="V1016" s="49" t="s">
        <v>1201</v>
      </c>
      <c r="W1016" s="50">
        <v>34774</v>
      </c>
      <c r="X1016" s="51" t="s">
        <v>1202</v>
      </c>
      <c r="Y1016" s="49" t="s">
        <v>807</v>
      </c>
      <c r="Z1016" s="49" t="s">
        <v>1200</v>
      </c>
      <c r="AA1016" s="49" t="s">
        <v>94</v>
      </c>
      <c r="AB1016" s="49" t="s">
        <v>809</v>
      </c>
      <c r="AC1016" s="49" t="s">
        <v>116</v>
      </c>
      <c r="AD1016"/>
      <c r="AE1016" s="49" t="s">
        <v>810</v>
      </c>
      <c r="AF1016" s="49" t="s">
        <v>811</v>
      </c>
      <c r="AG1016"/>
      <c r="AH1016" s="49" t="s">
        <v>812</v>
      </c>
      <c r="AI1016" s="49" t="s">
        <v>117</v>
      </c>
      <c r="AJ1016" s="49" t="s">
        <v>94</v>
      </c>
      <c r="AK1016" s="49" t="s">
        <v>813</v>
      </c>
      <c r="AL1016" s="49" t="s">
        <v>813</v>
      </c>
      <c r="AM1016"/>
      <c r="AN1016" s="49" t="s">
        <v>75</v>
      </c>
      <c r="AO1016" s="49" t="s">
        <v>1042</v>
      </c>
      <c r="AP1016" s="52">
        <v>6.9</v>
      </c>
      <c r="AQ1016" s="52">
        <v>0</v>
      </c>
      <c r="AR1016" s="50">
        <v>1</v>
      </c>
      <c r="AS1016" s="50">
        <v>0</v>
      </c>
      <c r="AT1016" s="52">
        <v>15018.59</v>
      </c>
      <c r="AU1016" s="52">
        <v>14494.88</v>
      </c>
      <c r="AV1016" s="52">
        <v>4.59</v>
      </c>
      <c r="AW1016" s="52">
        <v>17922.060000000001</v>
      </c>
      <c r="AX1016" s="52">
        <v>7882.55</v>
      </c>
      <c r="AY1016" s="52">
        <v>25587.95</v>
      </c>
      <c r="AZ1016" s="52">
        <v>75015.69</v>
      </c>
      <c r="BA1016" s="52">
        <v>86434.07</v>
      </c>
      <c r="BB1016" s="52">
        <v>16188.15</v>
      </c>
      <c r="BC1016" s="52">
        <v>14363.65</v>
      </c>
      <c r="BD1016" s="52">
        <v>2801.29</v>
      </c>
      <c r="BE1016" s="52">
        <v>15018.59</v>
      </c>
      <c r="BF1016" s="52">
        <v>14494.88</v>
      </c>
      <c r="BG1016" s="52">
        <v>0</v>
      </c>
      <c r="BH1016" s="52">
        <v>0</v>
      </c>
      <c r="BI1016" s="52">
        <v>275708.88</v>
      </c>
      <c r="BJ1016" s="53">
        <v>574</v>
      </c>
      <c r="BK1016" s="54" t="s">
        <v>1047</v>
      </c>
      <c r="BL1016" s="55"/>
      <c r="BM1016" s="55"/>
      <c r="BN1016" s="55"/>
      <c r="BO1016" s="55"/>
      <c r="BP1016" s="55"/>
      <c r="BQ1016" s="55"/>
      <c r="BR1016" s="55"/>
      <c r="BS1016" s="55"/>
      <c r="BT1016" s="55"/>
      <c r="BU1016" s="55"/>
      <c r="BV1016" s="55"/>
      <c r="BW1016" s="55"/>
      <c r="BX1016" s="55"/>
      <c r="BY1016" s="55"/>
      <c r="BZ1016" s="55"/>
      <c r="CA1016" s="55"/>
      <c r="CB1016" s="55"/>
      <c r="CC1016" s="55"/>
      <c r="CD1016" s="55"/>
      <c r="CE1016" s="55"/>
      <c r="CF1016" s="55"/>
      <c r="CG1016" s="55"/>
      <c r="CH1016" s="55"/>
      <c r="CI1016" s="55"/>
    </row>
    <row r="1017" spans="1:87" s="1" customFormat="1" ht="15" x14ac:dyDescent="0.25">
      <c r="A1017" s="49" t="s">
        <v>127</v>
      </c>
      <c r="B1017" s="49" t="s">
        <v>104</v>
      </c>
      <c r="C1017" s="49" t="s">
        <v>128</v>
      </c>
      <c r="D1017"/>
      <c r="E1017"/>
      <c r="F1017"/>
      <c r="G1017" s="49" t="s">
        <v>129</v>
      </c>
      <c r="H1017" s="49" t="s">
        <v>130</v>
      </c>
      <c r="I1017" s="49" t="s">
        <v>1015</v>
      </c>
      <c r="J1017"/>
      <c r="K1017" s="49" t="s">
        <v>70</v>
      </c>
      <c r="L1017" s="49" t="s">
        <v>131</v>
      </c>
      <c r="M1017"/>
      <c r="N1017"/>
      <c r="O1017" s="49" t="s">
        <v>1016</v>
      </c>
      <c r="P1017"/>
      <c r="Q1017" s="49" t="s">
        <v>1017</v>
      </c>
      <c r="R1017"/>
      <c r="S1017"/>
      <c r="T1017" s="49" t="s">
        <v>1203</v>
      </c>
      <c r="U1017" s="49" t="s">
        <v>1203</v>
      </c>
      <c r="V1017" s="49" t="s">
        <v>1204</v>
      </c>
      <c r="W1017" s="50">
        <v>14418</v>
      </c>
      <c r="X1017" s="51" t="s">
        <v>1205</v>
      </c>
      <c r="Y1017" s="49" t="s">
        <v>807</v>
      </c>
      <c r="Z1017" s="49" t="s">
        <v>1200</v>
      </c>
      <c r="AA1017" s="49" t="s">
        <v>94</v>
      </c>
      <c r="AB1017" s="49" t="s">
        <v>809</v>
      </c>
      <c r="AC1017" s="49" t="s">
        <v>116</v>
      </c>
      <c r="AD1017"/>
      <c r="AE1017" s="49" t="s">
        <v>810</v>
      </c>
      <c r="AF1017" s="49" t="s">
        <v>811</v>
      </c>
      <c r="AG1017"/>
      <c r="AH1017" s="49" t="s">
        <v>812</v>
      </c>
      <c r="AI1017" s="49" t="s">
        <v>117</v>
      </c>
      <c r="AJ1017" s="49" t="s">
        <v>94</v>
      </c>
      <c r="AK1017" s="49" t="s">
        <v>813</v>
      </c>
      <c r="AL1017" s="49" t="s">
        <v>813</v>
      </c>
      <c r="AM1017"/>
      <c r="AN1017" s="49" t="s">
        <v>75</v>
      </c>
      <c r="AO1017" s="49" t="s">
        <v>1042</v>
      </c>
      <c r="AP1017" s="52">
        <v>5.76</v>
      </c>
      <c r="AQ1017" s="52">
        <v>0</v>
      </c>
      <c r="AR1017" s="50">
        <v>1</v>
      </c>
      <c r="AS1017" s="50">
        <v>0</v>
      </c>
      <c r="AT1017" s="52">
        <v>15018.59</v>
      </c>
      <c r="AU1017" s="52">
        <v>14494.88</v>
      </c>
      <c r="AV1017" s="52">
        <v>3.82</v>
      </c>
      <c r="AW1017" s="52">
        <v>17922.060000000001</v>
      </c>
      <c r="AX1017" s="52">
        <v>7882.55</v>
      </c>
      <c r="AY1017" s="52">
        <v>25587.95</v>
      </c>
      <c r="AZ1017" s="52">
        <v>75015.69</v>
      </c>
      <c r="BA1017" s="52">
        <v>86434.07</v>
      </c>
      <c r="BB1017" s="52">
        <v>16188.15</v>
      </c>
      <c r="BC1017" s="52">
        <v>14363.65</v>
      </c>
      <c r="BD1017" s="52">
        <v>2801.29</v>
      </c>
      <c r="BE1017" s="52">
        <v>15018.59</v>
      </c>
      <c r="BF1017" s="52">
        <v>14494.88</v>
      </c>
      <c r="BG1017" s="52">
        <v>0</v>
      </c>
      <c r="BH1017" s="52">
        <v>0</v>
      </c>
      <c r="BI1017" s="52">
        <v>275708.88</v>
      </c>
      <c r="BJ1017" s="53">
        <v>574</v>
      </c>
      <c r="BK1017" s="54" t="s">
        <v>1047</v>
      </c>
      <c r="BL1017" s="55"/>
      <c r="BM1017" s="55"/>
      <c r="BN1017" s="55"/>
      <c r="BO1017" s="55"/>
      <c r="BP1017" s="55"/>
      <c r="BQ1017" s="55"/>
      <c r="BR1017" s="55"/>
      <c r="BS1017" s="55"/>
      <c r="BT1017" s="55"/>
      <c r="BU1017" s="55"/>
      <c r="BV1017" s="55"/>
      <c r="BW1017" s="55"/>
      <c r="BX1017" s="55"/>
      <c r="BY1017" s="55"/>
      <c r="BZ1017" s="55"/>
      <c r="CA1017" s="55"/>
      <c r="CB1017" s="55"/>
      <c r="CC1017" s="55"/>
      <c r="CD1017" s="55"/>
      <c r="CE1017" s="55"/>
      <c r="CF1017" s="55"/>
      <c r="CG1017" s="55"/>
      <c r="CH1017" s="55"/>
      <c r="CI1017" s="55"/>
    </row>
    <row r="1018" spans="1:87" s="1" customFormat="1" ht="15" x14ac:dyDescent="0.25">
      <c r="A1018" s="49" t="s">
        <v>127</v>
      </c>
      <c r="B1018" s="49" t="s">
        <v>104</v>
      </c>
      <c r="C1018" s="49" t="s">
        <v>128</v>
      </c>
      <c r="D1018"/>
      <c r="E1018"/>
      <c r="F1018"/>
      <c r="G1018" s="49" t="s">
        <v>129</v>
      </c>
      <c r="H1018" s="49" t="s">
        <v>130</v>
      </c>
      <c r="I1018" s="49" t="s">
        <v>1015</v>
      </c>
      <c r="J1018"/>
      <c r="K1018" s="49" t="s">
        <v>70</v>
      </c>
      <c r="L1018" s="49" t="s">
        <v>131</v>
      </c>
      <c r="M1018"/>
      <c r="N1018"/>
      <c r="O1018" s="49" t="s">
        <v>1016</v>
      </c>
      <c r="P1018"/>
      <c r="Q1018" s="49" t="s">
        <v>1017</v>
      </c>
      <c r="R1018"/>
      <c r="S1018"/>
      <c r="T1018" s="49" t="s">
        <v>1203</v>
      </c>
      <c r="U1018" s="49" t="s">
        <v>1197</v>
      </c>
      <c r="V1018" s="49" t="s">
        <v>112</v>
      </c>
      <c r="W1018" s="50">
        <v>14336</v>
      </c>
      <c r="X1018" s="51" t="s">
        <v>1206</v>
      </c>
      <c r="Y1018" s="49" t="s">
        <v>1207</v>
      </c>
      <c r="Z1018" s="49" t="s">
        <v>1208</v>
      </c>
      <c r="AA1018" s="49" t="s">
        <v>105</v>
      </c>
      <c r="AB1018" s="49" t="s">
        <v>106</v>
      </c>
      <c r="AC1018" s="49" t="s">
        <v>107</v>
      </c>
      <c r="AD1018"/>
      <c r="AE1018" s="49" t="s">
        <v>1209</v>
      </c>
      <c r="AF1018" s="49" t="s">
        <v>1039</v>
      </c>
      <c r="AG1018"/>
      <c r="AH1018" s="49" t="s">
        <v>1210</v>
      </c>
      <c r="AI1018" s="49" t="s">
        <v>1041</v>
      </c>
      <c r="AJ1018" s="49" t="s">
        <v>108</v>
      </c>
      <c r="AK1018" s="49" t="s">
        <v>109</v>
      </c>
      <c r="AL1018" s="49" t="s">
        <v>110</v>
      </c>
      <c r="AM1018"/>
      <c r="AN1018" s="49" t="s">
        <v>75</v>
      </c>
      <c r="AO1018" s="49" t="s">
        <v>1042</v>
      </c>
      <c r="AP1018" s="52">
        <v>489.38</v>
      </c>
      <c r="AQ1018" s="52">
        <v>0</v>
      </c>
      <c r="AR1018" s="50">
        <v>1</v>
      </c>
      <c r="AS1018" s="50">
        <v>0</v>
      </c>
      <c r="AT1018" s="52">
        <v>15018.59</v>
      </c>
      <c r="AU1018" s="52">
        <v>14494.88</v>
      </c>
      <c r="AV1018" s="52">
        <v>325</v>
      </c>
      <c r="AW1018" s="52">
        <v>17922.060000000001</v>
      </c>
      <c r="AX1018" s="52">
        <v>7882.55</v>
      </c>
      <c r="AY1018" s="52">
        <v>25587.95</v>
      </c>
      <c r="AZ1018" s="52">
        <v>75015.69</v>
      </c>
      <c r="BA1018" s="52">
        <v>86434.07</v>
      </c>
      <c r="BB1018" s="52">
        <v>16188.15</v>
      </c>
      <c r="BC1018" s="52">
        <v>14363.65</v>
      </c>
      <c r="BD1018" s="52">
        <v>2801.29</v>
      </c>
      <c r="BE1018" s="52">
        <v>15018.59</v>
      </c>
      <c r="BF1018" s="52">
        <v>14494.88</v>
      </c>
      <c r="BG1018" s="52">
        <v>0</v>
      </c>
      <c r="BH1018" s="52">
        <v>0</v>
      </c>
      <c r="BI1018" s="52">
        <v>275708.88</v>
      </c>
      <c r="BJ1018" s="53">
        <v>574</v>
      </c>
      <c r="BK1018" s="54" t="s">
        <v>1047</v>
      </c>
      <c r="BL1018" s="55"/>
      <c r="BM1018" s="55"/>
      <c r="BN1018" s="55"/>
      <c r="BO1018" s="55"/>
      <c r="BP1018" s="55"/>
      <c r="BQ1018" s="55"/>
      <c r="BR1018" s="55"/>
      <c r="BS1018" s="55"/>
      <c r="BT1018" s="55"/>
      <c r="BU1018" s="55"/>
      <c r="BV1018" s="55"/>
      <c r="BW1018" s="55"/>
      <c r="BX1018" s="55"/>
      <c r="BY1018" s="55"/>
      <c r="BZ1018" s="55"/>
      <c r="CA1018" s="55"/>
      <c r="CB1018" s="55"/>
      <c r="CC1018" s="55"/>
      <c r="CD1018" s="55"/>
      <c r="CE1018" s="55"/>
      <c r="CF1018" s="55"/>
      <c r="CG1018" s="55"/>
      <c r="CH1018" s="55"/>
      <c r="CI1018" s="55"/>
    </row>
    <row r="1019" spans="1:87" s="1" customFormat="1" ht="15" x14ac:dyDescent="0.25">
      <c r="A1019" s="49" t="s">
        <v>127</v>
      </c>
      <c r="B1019" s="49" t="s">
        <v>104</v>
      </c>
      <c r="C1019" s="49" t="s">
        <v>128</v>
      </c>
      <c r="D1019"/>
      <c r="E1019"/>
      <c r="F1019"/>
      <c r="G1019" s="49" t="s">
        <v>129</v>
      </c>
      <c r="H1019" s="49" t="s">
        <v>130</v>
      </c>
      <c r="I1019" s="49" t="s">
        <v>1015</v>
      </c>
      <c r="J1019"/>
      <c r="K1019" s="49" t="s">
        <v>70</v>
      </c>
      <c r="L1019" s="49" t="s">
        <v>131</v>
      </c>
      <c r="M1019"/>
      <c r="N1019"/>
      <c r="O1019" s="49" t="s">
        <v>1016</v>
      </c>
      <c r="P1019"/>
      <c r="Q1019" s="49" t="s">
        <v>1017</v>
      </c>
      <c r="R1019"/>
      <c r="S1019"/>
      <c r="T1019" s="49" t="s">
        <v>1211</v>
      </c>
      <c r="U1019" s="49" t="s">
        <v>1203</v>
      </c>
      <c r="V1019" s="49" t="s">
        <v>1212</v>
      </c>
      <c r="W1019" s="50">
        <v>19696</v>
      </c>
      <c r="X1019" s="51" t="s">
        <v>1213</v>
      </c>
      <c r="Y1019" s="49" t="s">
        <v>807</v>
      </c>
      <c r="Z1019" s="49" t="s">
        <v>1200</v>
      </c>
      <c r="AA1019" s="49" t="s">
        <v>94</v>
      </c>
      <c r="AB1019" s="49" t="s">
        <v>809</v>
      </c>
      <c r="AC1019" s="49" t="s">
        <v>116</v>
      </c>
      <c r="AD1019"/>
      <c r="AE1019" s="49" t="s">
        <v>810</v>
      </c>
      <c r="AF1019" s="49" t="s">
        <v>811</v>
      </c>
      <c r="AG1019"/>
      <c r="AH1019" s="49" t="s">
        <v>812</v>
      </c>
      <c r="AI1019" s="49" t="s">
        <v>117</v>
      </c>
      <c r="AJ1019" s="49" t="s">
        <v>94</v>
      </c>
      <c r="AK1019" s="49" t="s">
        <v>813</v>
      </c>
      <c r="AL1019" s="49" t="s">
        <v>813</v>
      </c>
      <c r="AM1019"/>
      <c r="AN1019" s="49" t="s">
        <v>75</v>
      </c>
      <c r="AO1019" s="49" t="s">
        <v>1042</v>
      </c>
      <c r="AP1019" s="52">
        <v>1.5</v>
      </c>
      <c r="AQ1019" s="52">
        <v>0</v>
      </c>
      <c r="AR1019" s="50">
        <v>1</v>
      </c>
      <c r="AS1019" s="50">
        <v>0</v>
      </c>
      <c r="AT1019" s="52">
        <v>15018.59</v>
      </c>
      <c r="AU1019" s="52">
        <v>14494.88</v>
      </c>
      <c r="AV1019" s="52">
        <v>1</v>
      </c>
      <c r="AW1019" s="52">
        <v>17922.060000000001</v>
      </c>
      <c r="AX1019" s="52">
        <v>7882.55</v>
      </c>
      <c r="AY1019" s="52">
        <v>25587.95</v>
      </c>
      <c r="AZ1019" s="52">
        <v>75015.69</v>
      </c>
      <c r="BA1019" s="52">
        <v>86434.07</v>
      </c>
      <c r="BB1019" s="52">
        <v>16188.15</v>
      </c>
      <c r="BC1019" s="52">
        <v>14363.65</v>
      </c>
      <c r="BD1019" s="52">
        <v>2801.29</v>
      </c>
      <c r="BE1019" s="52">
        <v>15018.59</v>
      </c>
      <c r="BF1019" s="52">
        <v>14494.88</v>
      </c>
      <c r="BG1019" s="52">
        <v>0</v>
      </c>
      <c r="BH1019" s="52">
        <v>0</v>
      </c>
      <c r="BI1019" s="52">
        <v>275708.88</v>
      </c>
      <c r="BJ1019" s="53">
        <v>574</v>
      </c>
      <c r="BK1019" s="54" t="s">
        <v>1047</v>
      </c>
      <c r="BL1019" s="55"/>
      <c r="BM1019" s="55"/>
      <c r="BN1019" s="55"/>
      <c r="BO1019" s="55"/>
      <c r="BP1019" s="55"/>
      <c r="BQ1019" s="55"/>
      <c r="BR1019" s="55"/>
      <c r="BS1019" s="55"/>
      <c r="BT1019" s="55"/>
      <c r="BU1019" s="55"/>
      <c r="BV1019" s="55"/>
      <c r="BW1019" s="55"/>
      <c r="BX1019" s="55"/>
      <c r="BY1019" s="55"/>
      <c r="BZ1019" s="55"/>
      <c r="CA1019" s="55"/>
      <c r="CB1019" s="55"/>
      <c r="CC1019" s="55"/>
      <c r="CD1019" s="55"/>
      <c r="CE1019" s="55"/>
      <c r="CF1019" s="55"/>
      <c r="CG1019" s="55"/>
      <c r="CH1019" s="55"/>
      <c r="CI1019" s="55"/>
    </row>
    <row r="1020" spans="1:87" s="1" customFormat="1" ht="15" x14ac:dyDescent="0.25">
      <c r="A1020" s="49" t="s">
        <v>127</v>
      </c>
      <c r="B1020" s="49" t="s">
        <v>104</v>
      </c>
      <c r="C1020" s="49" t="s">
        <v>128</v>
      </c>
      <c r="D1020"/>
      <c r="E1020"/>
      <c r="F1020"/>
      <c r="G1020" s="49" t="s">
        <v>129</v>
      </c>
      <c r="H1020" s="49" t="s">
        <v>130</v>
      </c>
      <c r="I1020" s="49" t="s">
        <v>1015</v>
      </c>
      <c r="J1020"/>
      <c r="K1020" s="49" t="s">
        <v>70</v>
      </c>
      <c r="L1020" s="49" t="s">
        <v>131</v>
      </c>
      <c r="M1020"/>
      <c r="N1020"/>
      <c r="O1020" s="49" t="s">
        <v>1016</v>
      </c>
      <c r="P1020"/>
      <c r="Q1020" s="49" t="s">
        <v>1017</v>
      </c>
      <c r="R1020"/>
      <c r="S1020"/>
      <c r="T1020" s="49" t="s">
        <v>1211</v>
      </c>
      <c r="U1020" s="49" t="s">
        <v>1211</v>
      </c>
      <c r="V1020" s="49" t="s">
        <v>1214</v>
      </c>
      <c r="W1020" s="50">
        <v>21173</v>
      </c>
      <c r="X1020" s="51" t="s">
        <v>1215</v>
      </c>
      <c r="Y1020" s="49" t="s">
        <v>807</v>
      </c>
      <c r="Z1020" s="49" t="s">
        <v>1200</v>
      </c>
      <c r="AA1020" s="49" t="s">
        <v>94</v>
      </c>
      <c r="AB1020" s="49" t="s">
        <v>809</v>
      </c>
      <c r="AC1020" s="49" t="s">
        <v>116</v>
      </c>
      <c r="AD1020"/>
      <c r="AE1020" s="49" t="s">
        <v>810</v>
      </c>
      <c r="AF1020" s="49" t="s">
        <v>811</v>
      </c>
      <c r="AG1020"/>
      <c r="AH1020" s="49" t="s">
        <v>812</v>
      </c>
      <c r="AI1020" s="49" t="s">
        <v>117</v>
      </c>
      <c r="AJ1020" s="49" t="s">
        <v>94</v>
      </c>
      <c r="AK1020" s="49" t="s">
        <v>813</v>
      </c>
      <c r="AL1020" s="49" t="s">
        <v>813</v>
      </c>
      <c r="AM1020"/>
      <c r="AN1020" s="49" t="s">
        <v>75</v>
      </c>
      <c r="AO1020" s="49" t="s">
        <v>1042</v>
      </c>
      <c r="AP1020" s="52">
        <v>11.51</v>
      </c>
      <c r="AQ1020" s="52">
        <v>0</v>
      </c>
      <c r="AR1020" s="50">
        <v>1</v>
      </c>
      <c r="AS1020" s="50">
        <v>0</v>
      </c>
      <c r="AT1020" s="52">
        <v>15018.59</v>
      </c>
      <c r="AU1020" s="52">
        <v>14494.88</v>
      </c>
      <c r="AV1020" s="52">
        <v>7.65</v>
      </c>
      <c r="AW1020" s="52">
        <v>17922.060000000001</v>
      </c>
      <c r="AX1020" s="52">
        <v>7882.55</v>
      </c>
      <c r="AY1020" s="52">
        <v>25587.95</v>
      </c>
      <c r="AZ1020" s="52">
        <v>75015.69</v>
      </c>
      <c r="BA1020" s="52">
        <v>86434.07</v>
      </c>
      <c r="BB1020" s="52">
        <v>16188.15</v>
      </c>
      <c r="BC1020" s="52">
        <v>14363.65</v>
      </c>
      <c r="BD1020" s="52">
        <v>2801.29</v>
      </c>
      <c r="BE1020" s="52">
        <v>15018.59</v>
      </c>
      <c r="BF1020" s="52">
        <v>14494.88</v>
      </c>
      <c r="BG1020" s="52">
        <v>0</v>
      </c>
      <c r="BH1020" s="52">
        <v>0</v>
      </c>
      <c r="BI1020" s="52">
        <v>275708.88</v>
      </c>
      <c r="BJ1020" s="53">
        <v>574</v>
      </c>
      <c r="BK1020" s="54" t="s">
        <v>1047</v>
      </c>
      <c r="BL1020" s="55"/>
      <c r="BM1020" s="55"/>
      <c r="BN1020" s="55"/>
      <c r="BO1020" s="55"/>
      <c r="BP1020" s="55"/>
      <c r="BQ1020" s="55"/>
      <c r="BR1020" s="55"/>
      <c r="BS1020" s="55"/>
      <c r="BT1020" s="55"/>
      <c r="BU1020" s="55"/>
      <c r="BV1020" s="55"/>
      <c r="BW1020" s="55"/>
      <c r="BX1020" s="55"/>
      <c r="BY1020" s="55"/>
      <c r="BZ1020" s="55"/>
      <c r="CA1020" s="55"/>
      <c r="CB1020" s="55"/>
      <c r="CC1020" s="55"/>
      <c r="CD1020" s="55"/>
      <c r="CE1020" s="55"/>
      <c r="CF1020" s="55"/>
      <c r="CG1020" s="55"/>
      <c r="CH1020" s="55"/>
      <c r="CI1020" s="55"/>
    </row>
    <row r="1021" spans="1:87" s="1" customFormat="1" ht="15" x14ac:dyDescent="0.25">
      <c r="A1021" s="49" t="s">
        <v>127</v>
      </c>
      <c r="B1021" s="49" t="s">
        <v>104</v>
      </c>
      <c r="C1021" s="49" t="s">
        <v>128</v>
      </c>
      <c r="D1021"/>
      <c r="E1021"/>
      <c r="F1021"/>
      <c r="G1021" s="49" t="s">
        <v>129</v>
      </c>
      <c r="H1021" s="49" t="s">
        <v>130</v>
      </c>
      <c r="I1021" s="49" t="s">
        <v>1015</v>
      </c>
      <c r="J1021"/>
      <c r="K1021" s="49" t="s">
        <v>70</v>
      </c>
      <c r="L1021" s="49" t="s">
        <v>131</v>
      </c>
      <c r="M1021"/>
      <c r="N1021"/>
      <c r="O1021" s="49" t="s">
        <v>1016</v>
      </c>
      <c r="P1021"/>
      <c r="Q1021" s="49" t="s">
        <v>1017</v>
      </c>
      <c r="R1021"/>
      <c r="S1021"/>
      <c r="T1021" s="49" t="s">
        <v>1211</v>
      </c>
      <c r="U1021" s="49" t="s">
        <v>1211</v>
      </c>
      <c r="V1021" s="49" t="s">
        <v>1216</v>
      </c>
      <c r="W1021" s="50">
        <v>21174</v>
      </c>
      <c r="X1021" s="51" t="s">
        <v>1217</v>
      </c>
      <c r="Y1021" s="49" t="s">
        <v>807</v>
      </c>
      <c r="Z1021" s="49" t="s">
        <v>1200</v>
      </c>
      <c r="AA1021" s="49" t="s">
        <v>94</v>
      </c>
      <c r="AB1021" s="49" t="s">
        <v>809</v>
      </c>
      <c r="AC1021" s="49" t="s">
        <v>116</v>
      </c>
      <c r="AD1021"/>
      <c r="AE1021" s="49" t="s">
        <v>810</v>
      </c>
      <c r="AF1021" s="49" t="s">
        <v>811</v>
      </c>
      <c r="AG1021"/>
      <c r="AH1021" s="49" t="s">
        <v>812</v>
      </c>
      <c r="AI1021" s="49" t="s">
        <v>117</v>
      </c>
      <c r="AJ1021" s="49" t="s">
        <v>94</v>
      </c>
      <c r="AK1021" s="49" t="s">
        <v>813</v>
      </c>
      <c r="AL1021" s="49" t="s">
        <v>813</v>
      </c>
      <c r="AM1021"/>
      <c r="AN1021" s="49" t="s">
        <v>75</v>
      </c>
      <c r="AO1021" s="49" t="s">
        <v>1042</v>
      </c>
      <c r="AP1021" s="52">
        <v>1.5</v>
      </c>
      <c r="AQ1021" s="52">
        <v>0</v>
      </c>
      <c r="AR1021" s="50">
        <v>1</v>
      </c>
      <c r="AS1021" s="50">
        <v>0</v>
      </c>
      <c r="AT1021" s="52">
        <v>15018.59</v>
      </c>
      <c r="AU1021" s="52">
        <v>14494.88</v>
      </c>
      <c r="AV1021" s="52">
        <v>1</v>
      </c>
      <c r="AW1021" s="52">
        <v>17922.060000000001</v>
      </c>
      <c r="AX1021" s="52">
        <v>7882.55</v>
      </c>
      <c r="AY1021" s="52">
        <v>25587.95</v>
      </c>
      <c r="AZ1021" s="52">
        <v>75015.69</v>
      </c>
      <c r="BA1021" s="52">
        <v>86434.07</v>
      </c>
      <c r="BB1021" s="52">
        <v>16188.15</v>
      </c>
      <c r="BC1021" s="52">
        <v>14363.65</v>
      </c>
      <c r="BD1021" s="52">
        <v>2801.29</v>
      </c>
      <c r="BE1021" s="52">
        <v>15018.59</v>
      </c>
      <c r="BF1021" s="52">
        <v>14494.88</v>
      </c>
      <c r="BG1021" s="52">
        <v>0</v>
      </c>
      <c r="BH1021" s="52">
        <v>0</v>
      </c>
      <c r="BI1021" s="52">
        <v>275708.88</v>
      </c>
      <c r="BJ1021" s="53">
        <v>574</v>
      </c>
      <c r="BK1021" s="54" t="s">
        <v>1047</v>
      </c>
      <c r="BL1021" s="55"/>
      <c r="BM1021" s="55"/>
      <c r="BN1021" s="55"/>
      <c r="BO1021" s="55"/>
      <c r="BP1021" s="55"/>
      <c r="BQ1021" s="55"/>
      <c r="BR1021" s="55"/>
      <c r="BS1021" s="55"/>
      <c r="BT1021" s="55"/>
      <c r="BU1021" s="55"/>
      <c r="BV1021" s="55"/>
      <c r="BW1021" s="55"/>
      <c r="BX1021" s="55"/>
      <c r="BY1021" s="55"/>
      <c r="BZ1021" s="55"/>
      <c r="CA1021" s="55"/>
      <c r="CB1021" s="55"/>
      <c r="CC1021" s="55"/>
      <c r="CD1021" s="55"/>
      <c r="CE1021" s="55"/>
      <c r="CF1021" s="55"/>
      <c r="CG1021" s="55"/>
      <c r="CH1021" s="55"/>
      <c r="CI1021" s="55"/>
    </row>
    <row r="1022" spans="1:87" s="1" customFormat="1" ht="15" x14ac:dyDescent="0.25">
      <c r="A1022" s="49" t="s">
        <v>127</v>
      </c>
      <c r="B1022" s="49" t="s">
        <v>104</v>
      </c>
      <c r="C1022" s="49" t="s">
        <v>128</v>
      </c>
      <c r="D1022"/>
      <c r="E1022"/>
      <c r="F1022"/>
      <c r="G1022" s="49" t="s">
        <v>129</v>
      </c>
      <c r="H1022" s="49" t="s">
        <v>130</v>
      </c>
      <c r="I1022" s="49" t="s">
        <v>1015</v>
      </c>
      <c r="J1022"/>
      <c r="K1022" s="49" t="s">
        <v>70</v>
      </c>
      <c r="L1022" s="49" t="s">
        <v>131</v>
      </c>
      <c r="M1022"/>
      <c r="N1022"/>
      <c r="O1022" s="49" t="s">
        <v>1016</v>
      </c>
      <c r="P1022"/>
      <c r="Q1022" s="49" t="s">
        <v>1017</v>
      </c>
      <c r="R1022"/>
      <c r="S1022"/>
      <c r="T1022" s="49" t="s">
        <v>1211</v>
      </c>
      <c r="U1022" s="49" t="s">
        <v>1211</v>
      </c>
      <c r="V1022" s="49" t="s">
        <v>1218</v>
      </c>
      <c r="W1022" s="50">
        <v>21175</v>
      </c>
      <c r="X1022" s="51" t="s">
        <v>1219</v>
      </c>
      <c r="Y1022" s="49" t="s">
        <v>807</v>
      </c>
      <c r="Z1022" s="49" t="s">
        <v>1200</v>
      </c>
      <c r="AA1022" s="49" t="s">
        <v>94</v>
      </c>
      <c r="AB1022" s="49" t="s">
        <v>809</v>
      </c>
      <c r="AC1022" s="49" t="s">
        <v>116</v>
      </c>
      <c r="AD1022"/>
      <c r="AE1022" s="49" t="s">
        <v>810</v>
      </c>
      <c r="AF1022" s="49" t="s">
        <v>811</v>
      </c>
      <c r="AG1022"/>
      <c r="AH1022" s="49" t="s">
        <v>812</v>
      </c>
      <c r="AI1022" s="49" t="s">
        <v>117</v>
      </c>
      <c r="AJ1022" s="49" t="s">
        <v>94</v>
      </c>
      <c r="AK1022" s="49" t="s">
        <v>813</v>
      </c>
      <c r="AL1022" s="49" t="s">
        <v>813</v>
      </c>
      <c r="AM1022"/>
      <c r="AN1022" s="49" t="s">
        <v>75</v>
      </c>
      <c r="AO1022" s="49" t="s">
        <v>1042</v>
      </c>
      <c r="AP1022" s="52">
        <v>5.76</v>
      </c>
      <c r="AQ1022" s="52">
        <v>0</v>
      </c>
      <c r="AR1022" s="50">
        <v>1</v>
      </c>
      <c r="AS1022" s="50">
        <v>0</v>
      </c>
      <c r="AT1022" s="52">
        <v>15018.59</v>
      </c>
      <c r="AU1022" s="52">
        <v>14494.88</v>
      </c>
      <c r="AV1022" s="52">
        <v>3.82</v>
      </c>
      <c r="AW1022" s="52">
        <v>17922.060000000001</v>
      </c>
      <c r="AX1022" s="52">
        <v>7882.55</v>
      </c>
      <c r="AY1022" s="52">
        <v>25587.95</v>
      </c>
      <c r="AZ1022" s="52">
        <v>75015.69</v>
      </c>
      <c r="BA1022" s="52">
        <v>86434.07</v>
      </c>
      <c r="BB1022" s="52">
        <v>16188.15</v>
      </c>
      <c r="BC1022" s="52">
        <v>14363.65</v>
      </c>
      <c r="BD1022" s="52">
        <v>2801.29</v>
      </c>
      <c r="BE1022" s="52">
        <v>15018.59</v>
      </c>
      <c r="BF1022" s="52">
        <v>14494.88</v>
      </c>
      <c r="BG1022" s="52">
        <v>0</v>
      </c>
      <c r="BH1022" s="52">
        <v>0</v>
      </c>
      <c r="BI1022" s="52">
        <v>275708.88</v>
      </c>
      <c r="BJ1022" s="53">
        <v>574</v>
      </c>
      <c r="BK1022" s="54" t="s">
        <v>1047</v>
      </c>
      <c r="BL1022" s="55"/>
      <c r="BM1022" s="55"/>
      <c r="BN1022" s="55"/>
      <c r="BO1022" s="55"/>
      <c r="BP1022" s="55"/>
      <c r="BQ1022" s="55"/>
      <c r="BR1022" s="55"/>
      <c r="BS1022" s="55"/>
      <c r="BT1022" s="55"/>
      <c r="BU1022" s="55"/>
      <c r="BV1022" s="55"/>
      <c r="BW1022" s="55"/>
      <c r="BX1022" s="55"/>
      <c r="BY1022" s="55"/>
      <c r="BZ1022" s="55"/>
      <c r="CA1022" s="55"/>
      <c r="CB1022" s="55"/>
      <c r="CC1022" s="55"/>
      <c r="CD1022" s="55"/>
      <c r="CE1022" s="55"/>
      <c r="CF1022" s="55"/>
      <c r="CG1022" s="55"/>
      <c r="CH1022" s="55"/>
      <c r="CI1022" s="55"/>
    </row>
    <row r="1023" spans="1:87" s="1" customFormat="1" ht="15" x14ac:dyDescent="0.25">
      <c r="A1023" s="49" t="s">
        <v>127</v>
      </c>
      <c r="B1023" s="49" t="s">
        <v>104</v>
      </c>
      <c r="C1023" s="49" t="s">
        <v>128</v>
      </c>
      <c r="D1023"/>
      <c r="E1023"/>
      <c r="F1023"/>
      <c r="G1023" s="49" t="s">
        <v>129</v>
      </c>
      <c r="H1023" s="49" t="s">
        <v>130</v>
      </c>
      <c r="I1023" s="49" t="s">
        <v>1015</v>
      </c>
      <c r="J1023"/>
      <c r="K1023" s="49" t="s">
        <v>70</v>
      </c>
      <c r="L1023" s="49" t="s">
        <v>131</v>
      </c>
      <c r="M1023"/>
      <c r="N1023"/>
      <c r="O1023" s="49" t="s">
        <v>1016</v>
      </c>
      <c r="P1023"/>
      <c r="Q1023" s="49" t="s">
        <v>1017</v>
      </c>
      <c r="R1023"/>
      <c r="S1023"/>
      <c r="T1023" s="49" t="s">
        <v>1211</v>
      </c>
      <c r="U1023" s="49" t="s">
        <v>1211</v>
      </c>
      <c r="V1023" s="49" t="s">
        <v>1220</v>
      </c>
      <c r="W1023" s="50">
        <v>21176</v>
      </c>
      <c r="X1023" s="51" t="s">
        <v>1221</v>
      </c>
      <c r="Y1023" s="49" t="s">
        <v>807</v>
      </c>
      <c r="Z1023" s="49" t="s">
        <v>1200</v>
      </c>
      <c r="AA1023" s="49" t="s">
        <v>94</v>
      </c>
      <c r="AB1023" s="49" t="s">
        <v>809</v>
      </c>
      <c r="AC1023" s="49" t="s">
        <v>116</v>
      </c>
      <c r="AD1023"/>
      <c r="AE1023" s="49" t="s">
        <v>810</v>
      </c>
      <c r="AF1023" s="49" t="s">
        <v>811</v>
      </c>
      <c r="AG1023"/>
      <c r="AH1023" s="49" t="s">
        <v>812</v>
      </c>
      <c r="AI1023" s="49" t="s">
        <v>117</v>
      </c>
      <c r="AJ1023" s="49" t="s">
        <v>94</v>
      </c>
      <c r="AK1023" s="49" t="s">
        <v>813</v>
      </c>
      <c r="AL1023" s="49" t="s">
        <v>813</v>
      </c>
      <c r="AM1023"/>
      <c r="AN1023" s="49" t="s">
        <v>75</v>
      </c>
      <c r="AO1023" s="49" t="s">
        <v>1042</v>
      </c>
      <c r="AP1023" s="52">
        <v>4.5199999999999996</v>
      </c>
      <c r="AQ1023" s="52">
        <v>0</v>
      </c>
      <c r="AR1023" s="50">
        <v>1</v>
      </c>
      <c r="AS1023" s="50">
        <v>0</v>
      </c>
      <c r="AT1023" s="52">
        <v>15018.59</v>
      </c>
      <c r="AU1023" s="52">
        <v>14494.88</v>
      </c>
      <c r="AV1023" s="52">
        <v>3</v>
      </c>
      <c r="AW1023" s="52">
        <v>17922.060000000001</v>
      </c>
      <c r="AX1023" s="52">
        <v>7882.55</v>
      </c>
      <c r="AY1023" s="52">
        <v>25587.95</v>
      </c>
      <c r="AZ1023" s="52">
        <v>75015.69</v>
      </c>
      <c r="BA1023" s="52">
        <v>86434.07</v>
      </c>
      <c r="BB1023" s="52">
        <v>16188.15</v>
      </c>
      <c r="BC1023" s="52">
        <v>14363.65</v>
      </c>
      <c r="BD1023" s="52">
        <v>2801.29</v>
      </c>
      <c r="BE1023" s="52">
        <v>15018.59</v>
      </c>
      <c r="BF1023" s="52">
        <v>14494.88</v>
      </c>
      <c r="BG1023" s="52">
        <v>0</v>
      </c>
      <c r="BH1023" s="52">
        <v>0</v>
      </c>
      <c r="BI1023" s="52">
        <v>275708.88</v>
      </c>
      <c r="BJ1023" s="53">
        <v>574</v>
      </c>
      <c r="BK1023" s="54" t="s">
        <v>1047</v>
      </c>
      <c r="BL1023" s="55"/>
      <c r="BM1023" s="55"/>
      <c r="BN1023" s="55"/>
      <c r="BO1023" s="55"/>
      <c r="BP1023" s="55"/>
      <c r="BQ1023" s="55"/>
      <c r="BR1023" s="55"/>
      <c r="BS1023" s="55"/>
      <c r="BT1023" s="55"/>
      <c r="BU1023" s="55"/>
      <c r="BV1023" s="55"/>
      <c r="BW1023" s="55"/>
      <c r="BX1023" s="55"/>
      <c r="BY1023" s="55"/>
      <c r="BZ1023" s="55"/>
      <c r="CA1023" s="55"/>
      <c r="CB1023" s="55"/>
      <c r="CC1023" s="55"/>
      <c r="CD1023" s="55"/>
      <c r="CE1023" s="55"/>
      <c r="CF1023" s="55"/>
      <c r="CG1023" s="55"/>
      <c r="CH1023" s="55"/>
      <c r="CI1023" s="55"/>
    </row>
    <row r="1024" spans="1:87" s="1" customFormat="1" ht="15" x14ac:dyDescent="0.25">
      <c r="A1024" s="49" t="s">
        <v>127</v>
      </c>
      <c r="B1024" s="49" t="s">
        <v>104</v>
      </c>
      <c r="C1024" s="49" t="s">
        <v>128</v>
      </c>
      <c r="D1024"/>
      <c r="E1024"/>
      <c r="F1024"/>
      <c r="G1024" s="49" t="s">
        <v>129</v>
      </c>
      <c r="H1024" s="49" t="s">
        <v>130</v>
      </c>
      <c r="I1024" s="49" t="s">
        <v>1015</v>
      </c>
      <c r="J1024"/>
      <c r="K1024" s="49" t="s">
        <v>70</v>
      </c>
      <c r="L1024" s="49" t="s">
        <v>131</v>
      </c>
      <c r="M1024"/>
      <c r="N1024"/>
      <c r="O1024" s="49" t="s">
        <v>1016</v>
      </c>
      <c r="P1024"/>
      <c r="Q1024" s="49" t="s">
        <v>1017</v>
      </c>
      <c r="R1024"/>
      <c r="S1024"/>
      <c r="T1024" s="49" t="s">
        <v>1222</v>
      </c>
      <c r="U1024" s="49" t="s">
        <v>1222</v>
      </c>
      <c r="V1024" s="49" t="s">
        <v>1223</v>
      </c>
      <c r="W1024" s="50">
        <v>17324</v>
      </c>
      <c r="X1024" s="51" t="s">
        <v>1224</v>
      </c>
      <c r="Y1024" s="49" t="s">
        <v>807</v>
      </c>
      <c r="Z1024" s="49" t="s">
        <v>1200</v>
      </c>
      <c r="AA1024" s="49" t="s">
        <v>94</v>
      </c>
      <c r="AB1024" s="49" t="s">
        <v>809</v>
      </c>
      <c r="AC1024" s="49" t="s">
        <v>116</v>
      </c>
      <c r="AD1024"/>
      <c r="AE1024" s="49" t="s">
        <v>810</v>
      </c>
      <c r="AF1024" s="49" t="s">
        <v>811</v>
      </c>
      <c r="AG1024"/>
      <c r="AH1024" s="49" t="s">
        <v>812</v>
      </c>
      <c r="AI1024" s="49" t="s">
        <v>117</v>
      </c>
      <c r="AJ1024" s="49" t="s">
        <v>94</v>
      </c>
      <c r="AK1024" s="49" t="s">
        <v>813</v>
      </c>
      <c r="AL1024" s="49" t="s">
        <v>813</v>
      </c>
      <c r="AM1024"/>
      <c r="AN1024" s="49" t="s">
        <v>75</v>
      </c>
      <c r="AO1024" s="49" t="s">
        <v>1042</v>
      </c>
      <c r="AP1024" s="52">
        <v>2.99</v>
      </c>
      <c r="AQ1024" s="52">
        <v>0</v>
      </c>
      <c r="AR1024" s="50">
        <v>1</v>
      </c>
      <c r="AS1024" s="50">
        <v>0</v>
      </c>
      <c r="AT1024" s="52">
        <v>15018.59</v>
      </c>
      <c r="AU1024" s="52">
        <v>14494.88</v>
      </c>
      <c r="AV1024" s="52">
        <v>2</v>
      </c>
      <c r="AW1024" s="52">
        <v>17922.060000000001</v>
      </c>
      <c r="AX1024" s="52">
        <v>7882.55</v>
      </c>
      <c r="AY1024" s="52">
        <v>25587.95</v>
      </c>
      <c r="AZ1024" s="52">
        <v>75015.69</v>
      </c>
      <c r="BA1024" s="52">
        <v>86434.07</v>
      </c>
      <c r="BB1024" s="52">
        <v>16188.15</v>
      </c>
      <c r="BC1024" s="52">
        <v>14363.65</v>
      </c>
      <c r="BD1024" s="52">
        <v>2801.29</v>
      </c>
      <c r="BE1024" s="52">
        <v>15018.59</v>
      </c>
      <c r="BF1024" s="52">
        <v>14494.88</v>
      </c>
      <c r="BG1024" s="52">
        <v>0</v>
      </c>
      <c r="BH1024" s="52">
        <v>0</v>
      </c>
      <c r="BI1024" s="52">
        <v>275708.88</v>
      </c>
      <c r="BJ1024" s="53">
        <v>574</v>
      </c>
      <c r="BK1024" s="54" t="s">
        <v>1047</v>
      </c>
      <c r="BL1024" s="55"/>
      <c r="BM1024" s="55"/>
      <c r="BN1024" s="55"/>
      <c r="BO1024" s="55"/>
      <c r="BP1024" s="55"/>
      <c r="BQ1024" s="55"/>
      <c r="BR1024" s="55"/>
      <c r="BS1024" s="55"/>
      <c r="BT1024" s="55"/>
      <c r="BU1024" s="55"/>
      <c r="BV1024" s="55"/>
      <c r="BW1024" s="55"/>
      <c r="BX1024" s="55"/>
      <c r="BY1024" s="55"/>
      <c r="BZ1024" s="55"/>
      <c r="CA1024" s="55"/>
      <c r="CB1024" s="55"/>
      <c r="CC1024" s="55"/>
      <c r="CD1024" s="55"/>
      <c r="CE1024" s="55"/>
      <c r="CF1024" s="55"/>
      <c r="CG1024" s="55"/>
      <c r="CH1024" s="55"/>
      <c r="CI1024" s="55"/>
    </row>
    <row r="1025" spans="1:87" s="1" customFormat="1" ht="15" x14ac:dyDescent="0.25">
      <c r="A1025" s="49" t="s">
        <v>127</v>
      </c>
      <c r="B1025" s="49" t="s">
        <v>104</v>
      </c>
      <c r="C1025" s="49" t="s">
        <v>128</v>
      </c>
      <c r="D1025"/>
      <c r="E1025"/>
      <c r="F1025"/>
      <c r="G1025" s="49" t="s">
        <v>129</v>
      </c>
      <c r="H1025" s="49" t="s">
        <v>130</v>
      </c>
      <c r="I1025" s="49" t="s">
        <v>1015</v>
      </c>
      <c r="J1025"/>
      <c r="K1025" s="49" t="s">
        <v>70</v>
      </c>
      <c r="L1025" s="49" t="s">
        <v>131</v>
      </c>
      <c r="M1025"/>
      <c r="N1025"/>
      <c r="O1025" s="49" t="s">
        <v>1016</v>
      </c>
      <c r="P1025"/>
      <c r="Q1025" s="49" t="s">
        <v>1017</v>
      </c>
      <c r="R1025"/>
      <c r="S1025"/>
      <c r="T1025" s="49" t="s">
        <v>1222</v>
      </c>
      <c r="U1025" s="49" t="s">
        <v>1222</v>
      </c>
      <c r="V1025" s="49" t="s">
        <v>1225</v>
      </c>
      <c r="W1025" s="50">
        <v>17325</v>
      </c>
      <c r="X1025" s="51" t="s">
        <v>1226</v>
      </c>
      <c r="Y1025" s="49" t="s">
        <v>807</v>
      </c>
      <c r="Z1025" s="49" t="s">
        <v>1200</v>
      </c>
      <c r="AA1025" s="49" t="s">
        <v>94</v>
      </c>
      <c r="AB1025" s="49" t="s">
        <v>809</v>
      </c>
      <c r="AC1025" s="49" t="s">
        <v>116</v>
      </c>
      <c r="AD1025"/>
      <c r="AE1025" s="49" t="s">
        <v>810</v>
      </c>
      <c r="AF1025" s="49" t="s">
        <v>811</v>
      </c>
      <c r="AG1025"/>
      <c r="AH1025" s="49" t="s">
        <v>812</v>
      </c>
      <c r="AI1025" s="49" t="s">
        <v>117</v>
      </c>
      <c r="AJ1025" s="49" t="s">
        <v>94</v>
      </c>
      <c r="AK1025" s="49" t="s">
        <v>813</v>
      </c>
      <c r="AL1025" s="49" t="s">
        <v>813</v>
      </c>
      <c r="AM1025"/>
      <c r="AN1025" s="49" t="s">
        <v>75</v>
      </c>
      <c r="AO1025" s="49" t="s">
        <v>1042</v>
      </c>
      <c r="AP1025" s="52">
        <v>5.39</v>
      </c>
      <c r="AQ1025" s="52">
        <v>0</v>
      </c>
      <c r="AR1025" s="50">
        <v>1</v>
      </c>
      <c r="AS1025" s="50">
        <v>0</v>
      </c>
      <c r="AT1025" s="52">
        <v>15018.59</v>
      </c>
      <c r="AU1025" s="52">
        <v>14494.88</v>
      </c>
      <c r="AV1025" s="52">
        <v>3.6</v>
      </c>
      <c r="AW1025" s="52">
        <v>17922.060000000001</v>
      </c>
      <c r="AX1025" s="52">
        <v>7882.55</v>
      </c>
      <c r="AY1025" s="52">
        <v>25587.95</v>
      </c>
      <c r="AZ1025" s="52">
        <v>75015.69</v>
      </c>
      <c r="BA1025" s="52">
        <v>86434.07</v>
      </c>
      <c r="BB1025" s="52">
        <v>16188.15</v>
      </c>
      <c r="BC1025" s="52">
        <v>14363.65</v>
      </c>
      <c r="BD1025" s="52">
        <v>2801.29</v>
      </c>
      <c r="BE1025" s="52">
        <v>15018.59</v>
      </c>
      <c r="BF1025" s="52">
        <v>14494.88</v>
      </c>
      <c r="BG1025" s="52">
        <v>0</v>
      </c>
      <c r="BH1025" s="52">
        <v>0</v>
      </c>
      <c r="BI1025" s="52">
        <v>275708.88</v>
      </c>
      <c r="BJ1025" s="53">
        <v>574</v>
      </c>
      <c r="BK1025" s="54" t="s">
        <v>1047</v>
      </c>
      <c r="BL1025" s="55"/>
      <c r="BM1025" s="55"/>
      <c r="BN1025" s="55"/>
      <c r="BO1025" s="55"/>
      <c r="BP1025" s="55"/>
      <c r="BQ1025" s="55"/>
      <c r="BR1025" s="55"/>
      <c r="BS1025" s="55"/>
      <c r="BT1025" s="55"/>
      <c r="BU1025" s="55"/>
      <c r="BV1025" s="55"/>
      <c r="BW1025" s="55"/>
      <c r="BX1025" s="55"/>
      <c r="BY1025" s="55"/>
      <c r="BZ1025" s="55"/>
      <c r="CA1025" s="55"/>
      <c r="CB1025" s="55"/>
      <c r="CC1025" s="55"/>
      <c r="CD1025" s="55"/>
      <c r="CE1025" s="55"/>
      <c r="CF1025" s="55"/>
      <c r="CG1025" s="55"/>
      <c r="CH1025" s="55"/>
      <c r="CI1025" s="55"/>
    </row>
    <row r="1026" spans="1:87" s="1" customFormat="1" ht="15" x14ac:dyDescent="0.25">
      <c r="A1026" s="49" t="s">
        <v>127</v>
      </c>
      <c r="B1026" s="49" t="s">
        <v>104</v>
      </c>
      <c r="C1026" s="49" t="s">
        <v>128</v>
      </c>
      <c r="D1026"/>
      <c r="E1026"/>
      <c r="F1026"/>
      <c r="G1026" s="49" t="s">
        <v>129</v>
      </c>
      <c r="H1026" s="49" t="s">
        <v>130</v>
      </c>
      <c r="I1026" s="49" t="s">
        <v>1015</v>
      </c>
      <c r="J1026"/>
      <c r="K1026" s="49" t="s">
        <v>70</v>
      </c>
      <c r="L1026" s="49" t="s">
        <v>131</v>
      </c>
      <c r="M1026"/>
      <c r="N1026"/>
      <c r="O1026" s="49" t="s">
        <v>1016</v>
      </c>
      <c r="P1026"/>
      <c r="Q1026" s="49" t="s">
        <v>1017</v>
      </c>
      <c r="R1026"/>
      <c r="S1026"/>
      <c r="T1026" s="49" t="s">
        <v>1222</v>
      </c>
      <c r="U1026" s="49" t="s">
        <v>1222</v>
      </c>
      <c r="V1026" s="49" t="s">
        <v>1227</v>
      </c>
      <c r="W1026" s="50">
        <v>17326</v>
      </c>
      <c r="X1026" s="51" t="s">
        <v>1228</v>
      </c>
      <c r="Y1026" s="49" t="s">
        <v>807</v>
      </c>
      <c r="Z1026" s="49" t="s">
        <v>1200</v>
      </c>
      <c r="AA1026" s="49" t="s">
        <v>94</v>
      </c>
      <c r="AB1026" s="49" t="s">
        <v>809</v>
      </c>
      <c r="AC1026" s="49" t="s">
        <v>116</v>
      </c>
      <c r="AD1026"/>
      <c r="AE1026" s="49" t="s">
        <v>810</v>
      </c>
      <c r="AF1026" s="49" t="s">
        <v>811</v>
      </c>
      <c r="AG1026"/>
      <c r="AH1026" s="49" t="s">
        <v>812</v>
      </c>
      <c r="AI1026" s="49" t="s">
        <v>117</v>
      </c>
      <c r="AJ1026" s="49" t="s">
        <v>94</v>
      </c>
      <c r="AK1026" s="49" t="s">
        <v>813</v>
      </c>
      <c r="AL1026" s="49" t="s">
        <v>813</v>
      </c>
      <c r="AM1026"/>
      <c r="AN1026" s="49" t="s">
        <v>75</v>
      </c>
      <c r="AO1026" s="49" t="s">
        <v>1042</v>
      </c>
      <c r="AP1026" s="52">
        <v>1.48</v>
      </c>
      <c r="AQ1026" s="52">
        <v>0</v>
      </c>
      <c r="AR1026" s="50">
        <v>1</v>
      </c>
      <c r="AS1026" s="50">
        <v>0</v>
      </c>
      <c r="AT1026" s="52">
        <v>15018.59</v>
      </c>
      <c r="AU1026" s="52">
        <v>14494.88</v>
      </c>
      <c r="AV1026" s="52">
        <v>1</v>
      </c>
      <c r="AW1026" s="52">
        <v>17922.060000000001</v>
      </c>
      <c r="AX1026" s="52">
        <v>7882.55</v>
      </c>
      <c r="AY1026" s="52">
        <v>25587.95</v>
      </c>
      <c r="AZ1026" s="52">
        <v>75015.69</v>
      </c>
      <c r="BA1026" s="52">
        <v>86434.07</v>
      </c>
      <c r="BB1026" s="52">
        <v>16188.15</v>
      </c>
      <c r="BC1026" s="52">
        <v>14363.65</v>
      </c>
      <c r="BD1026" s="52">
        <v>2801.29</v>
      </c>
      <c r="BE1026" s="52">
        <v>15018.59</v>
      </c>
      <c r="BF1026" s="52">
        <v>14494.88</v>
      </c>
      <c r="BG1026" s="52">
        <v>0</v>
      </c>
      <c r="BH1026" s="52">
        <v>0</v>
      </c>
      <c r="BI1026" s="52">
        <v>275708.88</v>
      </c>
      <c r="BJ1026" s="53">
        <v>574</v>
      </c>
      <c r="BK1026" s="54" t="s">
        <v>1047</v>
      </c>
      <c r="BL1026" s="55"/>
      <c r="BM1026" s="55"/>
      <c r="BN1026" s="55"/>
      <c r="BO1026" s="55"/>
      <c r="BP1026" s="55"/>
      <c r="BQ1026" s="55"/>
      <c r="BR1026" s="55"/>
      <c r="BS1026" s="55"/>
      <c r="BT1026" s="55"/>
      <c r="BU1026" s="55"/>
      <c r="BV1026" s="55"/>
      <c r="BW1026" s="55"/>
      <c r="BX1026" s="55"/>
      <c r="BY1026" s="55"/>
      <c r="BZ1026" s="55"/>
      <c r="CA1026" s="55"/>
      <c r="CB1026" s="55"/>
      <c r="CC1026" s="55"/>
      <c r="CD1026" s="55"/>
      <c r="CE1026" s="55"/>
      <c r="CF1026" s="55"/>
      <c r="CG1026" s="55"/>
      <c r="CH1026" s="55"/>
      <c r="CI1026" s="55"/>
    </row>
    <row r="1027" spans="1:87" s="1" customFormat="1" ht="15" x14ac:dyDescent="0.25">
      <c r="A1027" s="49" t="s">
        <v>127</v>
      </c>
      <c r="B1027" s="49" t="s">
        <v>104</v>
      </c>
      <c r="C1027" s="49" t="s">
        <v>128</v>
      </c>
      <c r="D1027"/>
      <c r="E1027"/>
      <c r="F1027"/>
      <c r="G1027" s="49" t="s">
        <v>129</v>
      </c>
      <c r="H1027" s="49" t="s">
        <v>130</v>
      </c>
      <c r="I1027" s="49" t="s">
        <v>1015</v>
      </c>
      <c r="J1027"/>
      <c r="K1027" s="49" t="s">
        <v>70</v>
      </c>
      <c r="L1027" s="49" t="s">
        <v>131</v>
      </c>
      <c r="M1027"/>
      <c r="N1027"/>
      <c r="O1027" s="49" t="s">
        <v>1016</v>
      </c>
      <c r="P1027"/>
      <c r="Q1027" s="49" t="s">
        <v>1017</v>
      </c>
      <c r="R1027"/>
      <c r="S1027"/>
      <c r="T1027" s="49" t="s">
        <v>1222</v>
      </c>
      <c r="U1027" s="49" t="s">
        <v>1211</v>
      </c>
      <c r="V1027" s="49" t="s">
        <v>1229</v>
      </c>
      <c r="W1027" s="50">
        <v>15608</v>
      </c>
      <c r="X1027" s="51" t="s">
        <v>1230</v>
      </c>
      <c r="Y1027" s="49" t="s">
        <v>807</v>
      </c>
      <c r="Z1027" s="49" t="s">
        <v>1200</v>
      </c>
      <c r="AA1027" s="49" t="s">
        <v>94</v>
      </c>
      <c r="AB1027" s="49" t="s">
        <v>809</v>
      </c>
      <c r="AC1027" s="49" t="s">
        <v>116</v>
      </c>
      <c r="AD1027"/>
      <c r="AE1027" s="49" t="s">
        <v>810</v>
      </c>
      <c r="AF1027" s="49" t="s">
        <v>811</v>
      </c>
      <c r="AG1027"/>
      <c r="AH1027" s="49" t="s">
        <v>812</v>
      </c>
      <c r="AI1027" s="49" t="s">
        <v>117</v>
      </c>
      <c r="AJ1027" s="49" t="s">
        <v>94</v>
      </c>
      <c r="AK1027" s="49" t="s">
        <v>813</v>
      </c>
      <c r="AL1027" s="49" t="s">
        <v>813</v>
      </c>
      <c r="AM1027"/>
      <c r="AN1027" s="49" t="s">
        <v>75</v>
      </c>
      <c r="AO1027" s="49" t="s">
        <v>1042</v>
      </c>
      <c r="AP1027" s="52">
        <v>5.45</v>
      </c>
      <c r="AQ1027" s="52">
        <v>0</v>
      </c>
      <c r="AR1027" s="50">
        <v>1</v>
      </c>
      <c r="AS1027" s="50">
        <v>0</v>
      </c>
      <c r="AT1027" s="52">
        <v>15018.59</v>
      </c>
      <c r="AU1027" s="52">
        <v>14494.88</v>
      </c>
      <c r="AV1027" s="52">
        <v>3.64</v>
      </c>
      <c r="AW1027" s="52">
        <v>17922.060000000001</v>
      </c>
      <c r="AX1027" s="52">
        <v>7882.55</v>
      </c>
      <c r="AY1027" s="52">
        <v>25587.95</v>
      </c>
      <c r="AZ1027" s="52">
        <v>75015.69</v>
      </c>
      <c r="BA1027" s="52">
        <v>86434.07</v>
      </c>
      <c r="BB1027" s="52">
        <v>16188.15</v>
      </c>
      <c r="BC1027" s="52">
        <v>14363.65</v>
      </c>
      <c r="BD1027" s="52">
        <v>2801.29</v>
      </c>
      <c r="BE1027" s="52">
        <v>15018.59</v>
      </c>
      <c r="BF1027" s="52">
        <v>14494.88</v>
      </c>
      <c r="BG1027" s="52">
        <v>0</v>
      </c>
      <c r="BH1027" s="52">
        <v>0</v>
      </c>
      <c r="BI1027" s="52">
        <v>275708.88</v>
      </c>
      <c r="BJ1027" s="53">
        <v>574</v>
      </c>
      <c r="BK1027" s="54" t="s">
        <v>1047</v>
      </c>
      <c r="BL1027" s="55"/>
      <c r="BM1027" s="55"/>
      <c r="BN1027" s="55"/>
      <c r="BO1027" s="55"/>
      <c r="BP1027" s="55"/>
      <c r="BQ1027" s="55"/>
      <c r="BR1027" s="55"/>
      <c r="BS1027" s="55"/>
      <c r="BT1027" s="55"/>
      <c r="BU1027" s="55"/>
      <c r="BV1027" s="55"/>
      <c r="BW1027" s="55"/>
      <c r="BX1027" s="55"/>
      <c r="BY1027" s="55"/>
      <c r="BZ1027" s="55"/>
      <c r="CA1027" s="55"/>
      <c r="CB1027" s="55"/>
      <c r="CC1027" s="55"/>
      <c r="CD1027" s="55"/>
      <c r="CE1027" s="55"/>
      <c r="CF1027" s="55"/>
      <c r="CG1027" s="55"/>
      <c r="CH1027" s="55"/>
      <c r="CI1027" s="55"/>
    </row>
    <row r="1028" spans="1:87" s="1" customFormat="1" ht="15" x14ac:dyDescent="0.25">
      <c r="A1028" s="49" t="s">
        <v>127</v>
      </c>
      <c r="B1028" s="49" t="s">
        <v>104</v>
      </c>
      <c r="C1028" s="49" t="s">
        <v>128</v>
      </c>
      <c r="D1028"/>
      <c r="E1028"/>
      <c r="F1028"/>
      <c r="G1028" s="49" t="s">
        <v>129</v>
      </c>
      <c r="H1028" s="49" t="s">
        <v>130</v>
      </c>
      <c r="I1028" s="49" t="s">
        <v>1015</v>
      </c>
      <c r="J1028"/>
      <c r="K1028" s="49" t="s">
        <v>70</v>
      </c>
      <c r="L1028" s="49" t="s">
        <v>131</v>
      </c>
      <c r="M1028"/>
      <c r="N1028"/>
      <c r="O1028" s="49" t="s">
        <v>1016</v>
      </c>
      <c r="P1028"/>
      <c r="Q1028" s="49" t="s">
        <v>1017</v>
      </c>
      <c r="R1028"/>
      <c r="S1028"/>
      <c r="T1028" s="49" t="s">
        <v>1222</v>
      </c>
      <c r="U1028" s="49" t="s">
        <v>1222</v>
      </c>
      <c r="V1028" s="49" t="s">
        <v>1231</v>
      </c>
      <c r="W1028" s="50">
        <v>16521</v>
      </c>
      <c r="X1028" s="51" t="s">
        <v>1232</v>
      </c>
      <c r="Y1028" s="49" t="s">
        <v>807</v>
      </c>
      <c r="Z1028" s="49" t="s">
        <v>1200</v>
      </c>
      <c r="AA1028" s="49" t="s">
        <v>94</v>
      </c>
      <c r="AB1028" s="49" t="s">
        <v>809</v>
      </c>
      <c r="AC1028" s="49" t="s">
        <v>116</v>
      </c>
      <c r="AD1028"/>
      <c r="AE1028" s="49" t="s">
        <v>810</v>
      </c>
      <c r="AF1028" s="49" t="s">
        <v>811</v>
      </c>
      <c r="AG1028"/>
      <c r="AH1028" s="49" t="s">
        <v>812</v>
      </c>
      <c r="AI1028" s="49" t="s">
        <v>117</v>
      </c>
      <c r="AJ1028" s="49" t="s">
        <v>94</v>
      </c>
      <c r="AK1028" s="49" t="s">
        <v>813</v>
      </c>
      <c r="AL1028" s="49" t="s">
        <v>813</v>
      </c>
      <c r="AM1028"/>
      <c r="AN1028" s="49" t="s">
        <v>75</v>
      </c>
      <c r="AO1028" s="49" t="s">
        <v>1042</v>
      </c>
      <c r="AP1028" s="52">
        <v>3.92</v>
      </c>
      <c r="AQ1028" s="52">
        <v>0</v>
      </c>
      <c r="AR1028" s="50">
        <v>1</v>
      </c>
      <c r="AS1028" s="50">
        <v>0</v>
      </c>
      <c r="AT1028" s="52">
        <v>15018.59</v>
      </c>
      <c r="AU1028" s="52">
        <v>14494.88</v>
      </c>
      <c r="AV1028" s="52">
        <v>2.63</v>
      </c>
      <c r="AW1028" s="52">
        <v>17922.060000000001</v>
      </c>
      <c r="AX1028" s="52">
        <v>7882.55</v>
      </c>
      <c r="AY1028" s="52">
        <v>25587.95</v>
      </c>
      <c r="AZ1028" s="52">
        <v>75015.69</v>
      </c>
      <c r="BA1028" s="52">
        <v>86434.07</v>
      </c>
      <c r="BB1028" s="52">
        <v>16188.15</v>
      </c>
      <c r="BC1028" s="52">
        <v>14363.65</v>
      </c>
      <c r="BD1028" s="52">
        <v>2801.29</v>
      </c>
      <c r="BE1028" s="52">
        <v>15018.59</v>
      </c>
      <c r="BF1028" s="52">
        <v>14494.88</v>
      </c>
      <c r="BG1028" s="52">
        <v>0</v>
      </c>
      <c r="BH1028" s="52">
        <v>0</v>
      </c>
      <c r="BI1028" s="52">
        <v>275708.88</v>
      </c>
      <c r="BJ1028" s="53">
        <v>574</v>
      </c>
      <c r="BK1028" s="54" t="s">
        <v>1047</v>
      </c>
      <c r="BL1028" s="55"/>
      <c r="BM1028" s="55"/>
      <c r="BN1028" s="55"/>
      <c r="BO1028" s="55"/>
      <c r="BP1028" s="55"/>
      <c r="BQ1028" s="55"/>
      <c r="BR1028" s="55"/>
      <c r="BS1028" s="55"/>
      <c r="BT1028" s="55"/>
      <c r="BU1028" s="55"/>
      <c r="BV1028" s="55"/>
      <c r="BW1028" s="55"/>
      <c r="BX1028" s="55"/>
      <c r="BY1028" s="55"/>
      <c r="BZ1028" s="55"/>
      <c r="CA1028" s="55"/>
      <c r="CB1028" s="55"/>
      <c r="CC1028" s="55"/>
      <c r="CD1028" s="55"/>
      <c r="CE1028" s="55"/>
      <c r="CF1028" s="55"/>
      <c r="CG1028" s="55"/>
      <c r="CH1028" s="55"/>
      <c r="CI1028" s="55"/>
    </row>
    <row r="1029" spans="1:87" s="1" customFormat="1" ht="15" x14ac:dyDescent="0.25">
      <c r="A1029" s="49" t="s">
        <v>127</v>
      </c>
      <c r="B1029" s="49" t="s">
        <v>104</v>
      </c>
      <c r="C1029" s="49" t="s">
        <v>128</v>
      </c>
      <c r="D1029"/>
      <c r="E1029"/>
      <c r="F1029"/>
      <c r="G1029" s="49" t="s">
        <v>129</v>
      </c>
      <c r="H1029" s="49" t="s">
        <v>130</v>
      </c>
      <c r="I1029" s="49" t="s">
        <v>1015</v>
      </c>
      <c r="J1029"/>
      <c r="K1029" s="49" t="s">
        <v>70</v>
      </c>
      <c r="L1029" s="49" t="s">
        <v>131</v>
      </c>
      <c r="M1029"/>
      <c r="N1029"/>
      <c r="O1029" s="49" t="s">
        <v>1016</v>
      </c>
      <c r="P1029"/>
      <c r="Q1029" s="49" t="s">
        <v>1017</v>
      </c>
      <c r="R1029"/>
      <c r="S1029"/>
      <c r="T1029" s="49" t="s">
        <v>1222</v>
      </c>
      <c r="U1029" s="49" t="s">
        <v>1222</v>
      </c>
      <c r="V1029" s="49" t="s">
        <v>1233</v>
      </c>
      <c r="W1029" s="50">
        <v>17323</v>
      </c>
      <c r="X1029" s="51" t="s">
        <v>1234</v>
      </c>
      <c r="Y1029" s="49" t="s">
        <v>807</v>
      </c>
      <c r="Z1029" s="49" t="s">
        <v>1200</v>
      </c>
      <c r="AA1029" s="49" t="s">
        <v>94</v>
      </c>
      <c r="AB1029" s="49" t="s">
        <v>809</v>
      </c>
      <c r="AC1029" s="49" t="s">
        <v>116</v>
      </c>
      <c r="AD1029"/>
      <c r="AE1029" s="49" t="s">
        <v>810</v>
      </c>
      <c r="AF1029" s="49" t="s">
        <v>811</v>
      </c>
      <c r="AG1029"/>
      <c r="AH1029" s="49" t="s">
        <v>812</v>
      </c>
      <c r="AI1029" s="49" t="s">
        <v>117</v>
      </c>
      <c r="AJ1029" s="49" t="s">
        <v>94</v>
      </c>
      <c r="AK1029" s="49" t="s">
        <v>813</v>
      </c>
      <c r="AL1029" s="49" t="s">
        <v>813</v>
      </c>
      <c r="AM1029"/>
      <c r="AN1029" s="49" t="s">
        <v>75</v>
      </c>
      <c r="AO1029" s="49" t="s">
        <v>1042</v>
      </c>
      <c r="AP1029" s="52">
        <v>6.78</v>
      </c>
      <c r="AQ1029" s="52">
        <v>0</v>
      </c>
      <c r="AR1029" s="50">
        <v>1</v>
      </c>
      <c r="AS1029" s="50">
        <v>0</v>
      </c>
      <c r="AT1029" s="52">
        <v>15018.59</v>
      </c>
      <c r="AU1029" s="52">
        <v>14494.88</v>
      </c>
      <c r="AV1029" s="52">
        <v>4.54</v>
      </c>
      <c r="AW1029" s="52">
        <v>17922.060000000001</v>
      </c>
      <c r="AX1029" s="52">
        <v>7882.55</v>
      </c>
      <c r="AY1029" s="52">
        <v>25587.95</v>
      </c>
      <c r="AZ1029" s="52">
        <v>75015.69</v>
      </c>
      <c r="BA1029" s="52">
        <v>86434.07</v>
      </c>
      <c r="BB1029" s="52">
        <v>16188.15</v>
      </c>
      <c r="BC1029" s="52">
        <v>14363.65</v>
      </c>
      <c r="BD1029" s="52">
        <v>2801.29</v>
      </c>
      <c r="BE1029" s="52">
        <v>15018.59</v>
      </c>
      <c r="BF1029" s="52">
        <v>14494.88</v>
      </c>
      <c r="BG1029" s="52">
        <v>0</v>
      </c>
      <c r="BH1029" s="52">
        <v>0</v>
      </c>
      <c r="BI1029" s="52">
        <v>275708.88</v>
      </c>
      <c r="BJ1029" s="53">
        <v>574</v>
      </c>
      <c r="BK1029" s="54" t="s">
        <v>1047</v>
      </c>
      <c r="BL1029" s="55"/>
      <c r="BM1029" s="55"/>
      <c r="BN1029" s="55"/>
      <c r="BO1029" s="55"/>
      <c r="BP1029" s="55"/>
      <c r="BQ1029" s="55"/>
      <c r="BR1029" s="55"/>
      <c r="BS1029" s="55"/>
      <c r="BT1029" s="55"/>
      <c r="BU1029" s="55"/>
      <c r="BV1029" s="55"/>
      <c r="BW1029" s="55"/>
      <c r="BX1029" s="55"/>
      <c r="BY1029" s="55"/>
      <c r="BZ1029" s="55"/>
      <c r="CA1029" s="55"/>
      <c r="CB1029" s="55"/>
      <c r="CC1029" s="55"/>
      <c r="CD1029" s="55"/>
      <c r="CE1029" s="55"/>
      <c r="CF1029" s="55"/>
      <c r="CG1029" s="55"/>
      <c r="CH1029" s="55"/>
      <c r="CI1029" s="55"/>
    </row>
    <row r="1030" spans="1:87" s="1" customFormat="1" ht="15" x14ac:dyDescent="0.25">
      <c r="A1030" s="49" t="s">
        <v>127</v>
      </c>
      <c r="B1030" s="49" t="s">
        <v>104</v>
      </c>
      <c r="C1030" s="49" t="s">
        <v>128</v>
      </c>
      <c r="D1030"/>
      <c r="E1030"/>
      <c r="F1030"/>
      <c r="G1030" s="49" t="s">
        <v>129</v>
      </c>
      <c r="H1030" s="49" t="s">
        <v>130</v>
      </c>
      <c r="I1030" s="49" t="s">
        <v>1015</v>
      </c>
      <c r="J1030"/>
      <c r="K1030" s="49" t="s">
        <v>70</v>
      </c>
      <c r="L1030" s="49" t="s">
        <v>131</v>
      </c>
      <c r="M1030"/>
      <c r="N1030"/>
      <c r="O1030" s="49" t="s">
        <v>1016</v>
      </c>
      <c r="P1030"/>
      <c r="Q1030" s="49" t="s">
        <v>1017</v>
      </c>
      <c r="R1030"/>
      <c r="S1030"/>
      <c r="T1030" s="49" t="s">
        <v>1222</v>
      </c>
      <c r="U1030" s="49" t="s">
        <v>1211</v>
      </c>
      <c r="V1030" s="49" t="s">
        <v>112</v>
      </c>
      <c r="W1030" s="50">
        <v>17421</v>
      </c>
      <c r="X1030" s="51" t="s">
        <v>1235</v>
      </c>
      <c r="Y1030" s="49" t="s">
        <v>1236</v>
      </c>
      <c r="Z1030" s="49" t="s">
        <v>1237</v>
      </c>
      <c r="AA1030" s="49" t="s">
        <v>105</v>
      </c>
      <c r="AB1030" s="49" t="s">
        <v>106</v>
      </c>
      <c r="AC1030" s="49" t="s">
        <v>107</v>
      </c>
      <c r="AD1030"/>
      <c r="AE1030" s="49" t="s">
        <v>1238</v>
      </c>
      <c r="AF1030" s="49" t="s">
        <v>1039</v>
      </c>
      <c r="AG1030"/>
      <c r="AH1030" s="49" t="s">
        <v>1239</v>
      </c>
      <c r="AI1030" s="49" t="s">
        <v>1041</v>
      </c>
      <c r="AJ1030" s="49" t="s">
        <v>108</v>
      </c>
      <c r="AK1030" s="49" t="s">
        <v>1236</v>
      </c>
      <c r="AL1030" s="49" t="s">
        <v>1236</v>
      </c>
      <c r="AM1030"/>
      <c r="AN1030" s="49" t="s">
        <v>75</v>
      </c>
      <c r="AO1030" s="49" t="s">
        <v>1042</v>
      </c>
      <c r="AP1030" s="52">
        <v>258.83</v>
      </c>
      <c r="AQ1030" s="52">
        <v>0</v>
      </c>
      <c r="AR1030" s="50">
        <v>1</v>
      </c>
      <c r="AS1030" s="50">
        <v>0</v>
      </c>
      <c r="AT1030" s="52">
        <v>15018.59</v>
      </c>
      <c r="AU1030" s="52">
        <v>14494.88</v>
      </c>
      <c r="AV1030" s="52">
        <v>172.9</v>
      </c>
      <c r="AW1030" s="52">
        <v>17922.060000000001</v>
      </c>
      <c r="AX1030" s="52">
        <v>7882.55</v>
      </c>
      <c r="AY1030" s="52">
        <v>25587.95</v>
      </c>
      <c r="AZ1030" s="52">
        <v>75015.69</v>
      </c>
      <c r="BA1030" s="52">
        <v>86434.07</v>
      </c>
      <c r="BB1030" s="52">
        <v>16188.15</v>
      </c>
      <c r="BC1030" s="52">
        <v>14363.65</v>
      </c>
      <c r="BD1030" s="52">
        <v>2801.29</v>
      </c>
      <c r="BE1030" s="52">
        <v>15018.59</v>
      </c>
      <c r="BF1030" s="52">
        <v>14494.88</v>
      </c>
      <c r="BG1030" s="52">
        <v>0</v>
      </c>
      <c r="BH1030" s="52">
        <v>0</v>
      </c>
      <c r="BI1030" s="52">
        <v>275708.88</v>
      </c>
      <c r="BJ1030" s="53">
        <v>574</v>
      </c>
      <c r="BK1030" s="54" t="s">
        <v>1047</v>
      </c>
      <c r="BL1030" s="55"/>
      <c r="BM1030" s="55"/>
      <c r="BN1030" s="55"/>
      <c r="BO1030" s="55"/>
      <c r="BP1030" s="55"/>
      <c r="BQ1030" s="55"/>
      <c r="BR1030" s="55"/>
      <c r="BS1030" s="55"/>
      <c r="BT1030" s="55"/>
      <c r="BU1030" s="55"/>
      <c r="BV1030" s="55"/>
      <c r="BW1030" s="55"/>
      <c r="BX1030" s="55"/>
      <c r="BY1030" s="55"/>
      <c r="BZ1030" s="55"/>
      <c r="CA1030" s="55"/>
      <c r="CB1030" s="55"/>
      <c r="CC1030" s="55"/>
      <c r="CD1030" s="55"/>
      <c r="CE1030" s="55"/>
      <c r="CF1030" s="55"/>
      <c r="CG1030" s="55"/>
      <c r="CH1030" s="55"/>
      <c r="CI1030" s="55"/>
    </row>
    <row r="1031" spans="1:87" s="1" customFormat="1" ht="15" x14ac:dyDescent="0.25">
      <c r="A1031" s="49" t="s">
        <v>127</v>
      </c>
      <c r="B1031" s="49" t="s">
        <v>104</v>
      </c>
      <c r="C1031" s="49" t="s">
        <v>128</v>
      </c>
      <c r="D1031"/>
      <c r="E1031"/>
      <c r="F1031"/>
      <c r="G1031" s="49" t="s">
        <v>129</v>
      </c>
      <c r="H1031" s="49" t="s">
        <v>130</v>
      </c>
      <c r="I1031" s="49" t="s">
        <v>1015</v>
      </c>
      <c r="J1031"/>
      <c r="K1031" s="49" t="s">
        <v>70</v>
      </c>
      <c r="L1031" s="49" t="s">
        <v>131</v>
      </c>
      <c r="M1031"/>
      <c r="N1031"/>
      <c r="O1031" s="49" t="s">
        <v>1016</v>
      </c>
      <c r="P1031"/>
      <c r="Q1031" s="49" t="s">
        <v>1017</v>
      </c>
      <c r="R1031"/>
      <c r="S1031"/>
      <c r="T1031" s="49" t="s">
        <v>1222</v>
      </c>
      <c r="U1031" s="49" t="s">
        <v>1222</v>
      </c>
      <c r="V1031" s="49" t="s">
        <v>112</v>
      </c>
      <c r="W1031" s="50">
        <v>17422</v>
      </c>
      <c r="X1031" s="51" t="s">
        <v>1240</v>
      </c>
      <c r="Y1031" s="49" t="s">
        <v>1241</v>
      </c>
      <c r="Z1031" s="49" t="s">
        <v>1242</v>
      </c>
      <c r="AA1031" s="49" t="s">
        <v>180</v>
      </c>
      <c r="AB1031" s="49" t="s">
        <v>181</v>
      </c>
      <c r="AC1031" s="49" t="s">
        <v>182</v>
      </c>
      <c r="AD1031"/>
      <c r="AE1031" s="49" t="s">
        <v>1243</v>
      </c>
      <c r="AF1031" s="49" t="s">
        <v>1039</v>
      </c>
      <c r="AG1031"/>
      <c r="AH1031" s="49" t="s">
        <v>1244</v>
      </c>
      <c r="AI1031" s="49" t="s">
        <v>1041</v>
      </c>
      <c r="AJ1031" s="49" t="s">
        <v>183</v>
      </c>
      <c r="AK1031" s="49" t="s">
        <v>109</v>
      </c>
      <c r="AL1031" s="49" t="s">
        <v>110</v>
      </c>
      <c r="AM1031"/>
      <c r="AN1031" s="49" t="s">
        <v>75</v>
      </c>
      <c r="AO1031" s="49" t="s">
        <v>1042</v>
      </c>
      <c r="AP1031" s="52">
        <v>82.33</v>
      </c>
      <c r="AQ1031" s="52">
        <v>0</v>
      </c>
      <c r="AR1031" s="50">
        <v>1</v>
      </c>
      <c r="AS1031" s="50">
        <v>0</v>
      </c>
      <c r="AT1031" s="52">
        <v>15018.59</v>
      </c>
      <c r="AU1031" s="52">
        <v>14494.88</v>
      </c>
      <c r="AV1031" s="52">
        <v>55</v>
      </c>
      <c r="AW1031" s="52">
        <v>17922.060000000001</v>
      </c>
      <c r="AX1031" s="52">
        <v>7882.55</v>
      </c>
      <c r="AY1031" s="52">
        <v>25587.95</v>
      </c>
      <c r="AZ1031" s="52">
        <v>75015.69</v>
      </c>
      <c r="BA1031" s="52">
        <v>86434.07</v>
      </c>
      <c r="BB1031" s="52">
        <v>16188.15</v>
      </c>
      <c r="BC1031" s="52">
        <v>14363.65</v>
      </c>
      <c r="BD1031" s="52">
        <v>2801.29</v>
      </c>
      <c r="BE1031" s="52">
        <v>15018.59</v>
      </c>
      <c r="BF1031" s="52">
        <v>14494.88</v>
      </c>
      <c r="BG1031" s="52">
        <v>0</v>
      </c>
      <c r="BH1031" s="52">
        <v>0</v>
      </c>
      <c r="BI1031" s="52">
        <v>275708.88</v>
      </c>
      <c r="BJ1031" s="53">
        <v>574</v>
      </c>
      <c r="BK1031" s="54" t="s">
        <v>1047</v>
      </c>
      <c r="BL1031" s="55"/>
      <c r="BM1031" s="55"/>
      <c r="BN1031" s="55"/>
      <c r="BO1031" s="55"/>
      <c r="BP1031" s="55"/>
      <c r="BQ1031" s="55"/>
      <c r="BR1031" s="55"/>
      <c r="BS1031" s="55"/>
      <c r="BT1031" s="55"/>
      <c r="BU1031" s="55"/>
      <c r="BV1031" s="55"/>
      <c r="BW1031" s="55"/>
      <c r="BX1031" s="55"/>
      <c r="BY1031" s="55"/>
      <c r="BZ1031" s="55"/>
      <c r="CA1031" s="55"/>
      <c r="CB1031" s="55"/>
      <c r="CC1031" s="55"/>
      <c r="CD1031" s="55"/>
      <c r="CE1031" s="55"/>
      <c r="CF1031" s="55"/>
      <c r="CG1031" s="55"/>
      <c r="CH1031" s="55"/>
      <c r="CI1031" s="55"/>
    </row>
    <row r="1032" spans="1:87" s="1" customFormat="1" ht="23.25" x14ac:dyDescent="0.25">
      <c r="A1032" s="49" t="s">
        <v>127</v>
      </c>
      <c r="B1032" s="49" t="s">
        <v>104</v>
      </c>
      <c r="C1032" s="49" t="s">
        <v>128</v>
      </c>
      <c r="D1032"/>
      <c r="E1032"/>
      <c r="F1032"/>
      <c r="G1032" s="49" t="s">
        <v>129</v>
      </c>
      <c r="H1032" s="49" t="s">
        <v>130</v>
      </c>
      <c r="I1032" s="49" t="s">
        <v>1015</v>
      </c>
      <c r="J1032"/>
      <c r="K1032" s="49" t="s">
        <v>70</v>
      </c>
      <c r="L1032" s="49" t="s">
        <v>131</v>
      </c>
      <c r="M1032"/>
      <c r="N1032"/>
      <c r="O1032" s="49" t="s">
        <v>1016</v>
      </c>
      <c r="P1032"/>
      <c r="Q1032" s="49" t="s">
        <v>1017</v>
      </c>
      <c r="R1032"/>
      <c r="S1032"/>
      <c r="T1032" s="49" t="s">
        <v>1222</v>
      </c>
      <c r="U1032" s="49" t="s">
        <v>1211</v>
      </c>
      <c r="V1032" s="49" t="s">
        <v>112</v>
      </c>
      <c r="W1032" s="50">
        <v>14630</v>
      </c>
      <c r="X1032" s="51" t="s">
        <v>1245</v>
      </c>
      <c r="Y1032" s="49" t="s">
        <v>1246</v>
      </c>
      <c r="Z1032" s="49" t="s">
        <v>1247</v>
      </c>
      <c r="AA1032" s="49" t="s">
        <v>180</v>
      </c>
      <c r="AB1032" s="49" t="s">
        <v>181</v>
      </c>
      <c r="AC1032" s="49" t="s">
        <v>182</v>
      </c>
      <c r="AD1032"/>
      <c r="AE1032" s="49" t="s">
        <v>1248</v>
      </c>
      <c r="AF1032" s="49" t="s">
        <v>1249</v>
      </c>
      <c r="AG1032"/>
      <c r="AH1032" s="49" t="s">
        <v>1250</v>
      </c>
      <c r="AI1032" s="49" t="s">
        <v>1041</v>
      </c>
      <c r="AJ1032" s="49" t="s">
        <v>183</v>
      </c>
      <c r="AK1032" s="49" t="s">
        <v>109</v>
      </c>
      <c r="AL1032" s="49" t="s">
        <v>110</v>
      </c>
      <c r="AM1032"/>
      <c r="AN1032" s="49" t="s">
        <v>75</v>
      </c>
      <c r="AO1032" s="49" t="s">
        <v>1042</v>
      </c>
      <c r="AP1032" s="52">
        <v>341.31</v>
      </c>
      <c r="AQ1032" s="52">
        <v>0</v>
      </c>
      <c r="AR1032" s="50">
        <v>1</v>
      </c>
      <c r="AS1032" s="50">
        <v>0</v>
      </c>
      <c r="AT1032" s="52">
        <v>15018.59</v>
      </c>
      <c r="AU1032" s="52">
        <v>14494.88</v>
      </c>
      <c r="AV1032" s="52">
        <v>228</v>
      </c>
      <c r="AW1032" s="52">
        <v>17922.060000000001</v>
      </c>
      <c r="AX1032" s="52">
        <v>7882.55</v>
      </c>
      <c r="AY1032" s="52">
        <v>25587.95</v>
      </c>
      <c r="AZ1032" s="52">
        <v>75015.69</v>
      </c>
      <c r="BA1032" s="52">
        <v>86434.07</v>
      </c>
      <c r="BB1032" s="52">
        <v>16188.15</v>
      </c>
      <c r="BC1032" s="52">
        <v>14363.65</v>
      </c>
      <c r="BD1032" s="52">
        <v>2801.29</v>
      </c>
      <c r="BE1032" s="52">
        <v>15018.59</v>
      </c>
      <c r="BF1032" s="52">
        <v>14494.88</v>
      </c>
      <c r="BG1032" s="52">
        <v>0</v>
      </c>
      <c r="BH1032" s="52">
        <v>0</v>
      </c>
      <c r="BI1032" s="52">
        <v>275708.88</v>
      </c>
      <c r="BJ1032" s="53">
        <v>574</v>
      </c>
      <c r="BK1032" s="54" t="s">
        <v>1047</v>
      </c>
      <c r="BL1032" s="55"/>
      <c r="BM1032" s="55"/>
      <c r="BN1032" s="55"/>
      <c r="BO1032" s="55"/>
      <c r="BP1032" s="55"/>
      <c r="BQ1032" s="55"/>
      <c r="BR1032" s="55"/>
      <c r="BS1032" s="55"/>
      <c r="BT1032" s="55"/>
      <c r="BU1032" s="55"/>
      <c r="BV1032" s="55"/>
      <c r="BW1032" s="55"/>
      <c r="BX1032" s="55"/>
      <c r="BY1032" s="55"/>
      <c r="BZ1032" s="55"/>
      <c r="CA1032" s="55"/>
      <c r="CB1032" s="55"/>
      <c r="CC1032" s="55"/>
      <c r="CD1032" s="55"/>
      <c r="CE1032" s="55"/>
      <c r="CF1032" s="55"/>
      <c r="CG1032" s="55"/>
      <c r="CH1032" s="55"/>
      <c r="CI1032" s="55"/>
    </row>
    <row r="1033" spans="1:87" s="1" customFormat="1" ht="15" x14ac:dyDescent="0.25">
      <c r="A1033" s="49" t="s">
        <v>127</v>
      </c>
      <c r="B1033" s="49" t="s">
        <v>104</v>
      </c>
      <c r="C1033" s="49" t="s">
        <v>128</v>
      </c>
      <c r="D1033"/>
      <c r="E1033"/>
      <c r="F1033"/>
      <c r="G1033" s="49" t="s">
        <v>129</v>
      </c>
      <c r="H1033" s="49" t="s">
        <v>130</v>
      </c>
      <c r="I1033" s="49" t="s">
        <v>1015</v>
      </c>
      <c r="J1033"/>
      <c r="K1033" s="49" t="s">
        <v>70</v>
      </c>
      <c r="L1033" s="49" t="s">
        <v>131</v>
      </c>
      <c r="M1033"/>
      <c r="N1033"/>
      <c r="O1033" s="49" t="s">
        <v>1016</v>
      </c>
      <c r="P1033"/>
      <c r="Q1033" s="49" t="s">
        <v>1017</v>
      </c>
      <c r="R1033"/>
      <c r="S1033"/>
      <c r="T1033" s="49" t="s">
        <v>1222</v>
      </c>
      <c r="U1033" s="49" t="s">
        <v>1203</v>
      </c>
      <c r="V1033" s="49" t="s">
        <v>1251</v>
      </c>
      <c r="W1033" s="50">
        <v>15684</v>
      </c>
      <c r="X1033" s="51" t="s">
        <v>1252</v>
      </c>
      <c r="Y1033" s="49" t="s">
        <v>1174</v>
      </c>
      <c r="Z1033" s="49" t="s">
        <v>1175</v>
      </c>
      <c r="AA1033" s="49" t="s">
        <v>1176</v>
      </c>
      <c r="AB1033" s="49" t="s">
        <v>1177</v>
      </c>
      <c r="AC1033" s="49" t="s">
        <v>195</v>
      </c>
      <c r="AD1033"/>
      <c r="AE1033" s="49" t="s">
        <v>1178</v>
      </c>
      <c r="AF1033" s="49" t="s">
        <v>1179</v>
      </c>
      <c r="AG1033"/>
      <c r="AH1033" s="49" t="s">
        <v>1180</v>
      </c>
      <c r="AI1033" s="49" t="s">
        <v>1035</v>
      </c>
      <c r="AJ1033" s="49" t="s">
        <v>1176</v>
      </c>
      <c r="AK1033" s="49" t="s">
        <v>1181</v>
      </c>
      <c r="AL1033" s="49" t="s">
        <v>1181</v>
      </c>
      <c r="AM1033"/>
      <c r="AN1033" s="49" t="s">
        <v>75</v>
      </c>
      <c r="AO1033" s="49" t="s">
        <v>3</v>
      </c>
      <c r="AP1033" s="52">
        <v>119.3</v>
      </c>
      <c r="AQ1033" s="52">
        <v>0</v>
      </c>
      <c r="AR1033" s="50">
        <v>1</v>
      </c>
      <c r="AS1033" s="50">
        <v>0</v>
      </c>
      <c r="AT1033" s="52">
        <v>15018.59</v>
      </c>
      <c r="AU1033" s="52">
        <v>14494.88</v>
      </c>
      <c r="AV1033" s="52">
        <v>119.3</v>
      </c>
      <c r="AW1033" s="52">
        <v>17922.060000000001</v>
      </c>
      <c r="AX1033" s="52">
        <v>7882.55</v>
      </c>
      <c r="AY1033" s="52">
        <v>25587.95</v>
      </c>
      <c r="AZ1033" s="52">
        <v>75015.69</v>
      </c>
      <c r="BA1033" s="52">
        <v>86434.07</v>
      </c>
      <c r="BB1033" s="52">
        <v>16188.15</v>
      </c>
      <c r="BC1033" s="52">
        <v>14363.65</v>
      </c>
      <c r="BD1033" s="52">
        <v>2801.29</v>
      </c>
      <c r="BE1033" s="52">
        <v>15018.59</v>
      </c>
      <c r="BF1033" s="52">
        <v>14494.88</v>
      </c>
      <c r="BG1033" s="52">
        <v>0</v>
      </c>
      <c r="BH1033" s="52">
        <v>0</v>
      </c>
      <c r="BI1033" s="52">
        <v>275708.88</v>
      </c>
      <c r="BJ1033" s="53">
        <v>574</v>
      </c>
      <c r="BK1033" s="54" t="s">
        <v>1047</v>
      </c>
      <c r="BL1033" s="55"/>
      <c r="BM1033" s="55"/>
      <c r="BN1033" s="55"/>
      <c r="BO1033" s="55"/>
      <c r="BP1033" s="55"/>
      <c r="BQ1033" s="55"/>
      <c r="BR1033" s="55"/>
      <c r="BS1033" s="55"/>
      <c r="BT1033" s="55"/>
      <c r="BU1033" s="55"/>
      <c r="BV1033" s="55"/>
      <c r="BW1033" s="55"/>
      <c r="BX1033" s="55"/>
      <c r="BY1033" s="55"/>
      <c r="BZ1033" s="55"/>
      <c r="CA1033" s="55"/>
      <c r="CB1033" s="55"/>
      <c r="CC1033" s="55"/>
      <c r="CD1033" s="55"/>
      <c r="CE1033" s="55"/>
      <c r="CF1033" s="55"/>
      <c r="CG1033" s="55"/>
      <c r="CH1033" s="55"/>
      <c r="CI1033" s="55"/>
    </row>
    <row r="1034" spans="1:87" s="1" customFormat="1" ht="15" x14ac:dyDescent="0.25">
      <c r="A1034" s="49" t="s">
        <v>127</v>
      </c>
      <c r="B1034" s="49" t="s">
        <v>104</v>
      </c>
      <c r="C1034" s="49" t="s">
        <v>128</v>
      </c>
      <c r="D1034"/>
      <c r="E1034"/>
      <c r="F1034"/>
      <c r="G1034" s="49" t="s">
        <v>129</v>
      </c>
      <c r="H1034" s="49" t="s">
        <v>130</v>
      </c>
      <c r="I1034" s="49" t="s">
        <v>1015</v>
      </c>
      <c r="J1034"/>
      <c r="K1034" s="49" t="s">
        <v>70</v>
      </c>
      <c r="L1034" s="49" t="s">
        <v>131</v>
      </c>
      <c r="M1034"/>
      <c r="N1034"/>
      <c r="O1034" s="49" t="s">
        <v>1016</v>
      </c>
      <c r="P1034"/>
      <c r="Q1034" s="49" t="s">
        <v>1017</v>
      </c>
      <c r="R1034"/>
      <c r="S1034"/>
      <c r="T1034" s="49" t="s">
        <v>1253</v>
      </c>
      <c r="U1034" s="49" t="s">
        <v>1222</v>
      </c>
      <c r="V1034" s="49" t="s">
        <v>1254</v>
      </c>
      <c r="W1034" s="50">
        <v>33208</v>
      </c>
      <c r="X1034" s="51" t="s">
        <v>1255</v>
      </c>
      <c r="Y1034" s="49" t="s">
        <v>807</v>
      </c>
      <c r="Z1034" s="49" t="s">
        <v>1200</v>
      </c>
      <c r="AA1034" s="49" t="s">
        <v>94</v>
      </c>
      <c r="AB1034" s="49" t="s">
        <v>809</v>
      </c>
      <c r="AC1034" s="49" t="s">
        <v>116</v>
      </c>
      <c r="AD1034"/>
      <c r="AE1034" s="49" t="s">
        <v>810</v>
      </c>
      <c r="AF1034" s="49" t="s">
        <v>811</v>
      </c>
      <c r="AG1034"/>
      <c r="AH1034" s="49" t="s">
        <v>812</v>
      </c>
      <c r="AI1034" s="49" t="s">
        <v>117</v>
      </c>
      <c r="AJ1034" s="49" t="s">
        <v>94</v>
      </c>
      <c r="AK1034" s="49" t="s">
        <v>813</v>
      </c>
      <c r="AL1034" s="49" t="s">
        <v>813</v>
      </c>
      <c r="AM1034"/>
      <c r="AN1034" s="49" t="s">
        <v>75</v>
      </c>
      <c r="AO1034" s="49" t="s">
        <v>1042</v>
      </c>
      <c r="AP1034" s="52">
        <v>5.01</v>
      </c>
      <c r="AQ1034" s="52">
        <v>0</v>
      </c>
      <c r="AR1034" s="50">
        <v>1</v>
      </c>
      <c r="AS1034" s="50">
        <v>0</v>
      </c>
      <c r="AT1034" s="52">
        <v>15018.59</v>
      </c>
      <c r="AU1034" s="52">
        <v>14494.88</v>
      </c>
      <c r="AV1034" s="52">
        <v>3.35</v>
      </c>
      <c r="AW1034" s="52">
        <v>17922.060000000001</v>
      </c>
      <c r="AX1034" s="52">
        <v>7882.55</v>
      </c>
      <c r="AY1034" s="52">
        <v>25587.95</v>
      </c>
      <c r="AZ1034" s="52">
        <v>75015.69</v>
      </c>
      <c r="BA1034" s="52">
        <v>86434.07</v>
      </c>
      <c r="BB1034" s="52">
        <v>16188.15</v>
      </c>
      <c r="BC1034" s="52">
        <v>14363.65</v>
      </c>
      <c r="BD1034" s="52">
        <v>2801.29</v>
      </c>
      <c r="BE1034" s="52">
        <v>15018.59</v>
      </c>
      <c r="BF1034" s="52">
        <v>14494.88</v>
      </c>
      <c r="BG1034" s="52">
        <v>0</v>
      </c>
      <c r="BH1034" s="52">
        <v>0</v>
      </c>
      <c r="BI1034" s="52">
        <v>275708.88</v>
      </c>
      <c r="BJ1034" s="53">
        <v>574</v>
      </c>
      <c r="BK1034" s="54" t="s">
        <v>1047</v>
      </c>
      <c r="BL1034" s="55"/>
      <c r="BM1034" s="55"/>
      <c r="BN1034" s="55"/>
      <c r="BO1034" s="55"/>
      <c r="BP1034" s="55"/>
      <c r="BQ1034" s="55"/>
      <c r="BR1034" s="55"/>
      <c r="BS1034" s="55"/>
      <c r="BT1034" s="55"/>
      <c r="BU1034" s="55"/>
      <c r="BV1034" s="55"/>
      <c r="BW1034" s="55"/>
      <c r="BX1034" s="55"/>
      <c r="BY1034" s="55"/>
      <c r="BZ1034" s="55"/>
      <c r="CA1034" s="55"/>
      <c r="CB1034" s="55"/>
      <c r="CC1034" s="55"/>
      <c r="CD1034" s="55"/>
      <c r="CE1034" s="55"/>
      <c r="CF1034" s="55"/>
      <c r="CG1034" s="55"/>
      <c r="CH1034" s="55"/>
      <c r="CI1034" s="55"/>
    </row>
    <row r="1035" spans="1:87" s="1" customFormat="1" ht="15" x14ac:dyDescent="0.25">
      <c r="A1035" s="49" t="s">
        <v>127</v>
      </c>
      <c r="B1035" s="49" t="s">
        <v>104</v>
      </c>
      <c r="C1035" s="49" t="s">
        <v>128</v>
      </c>
      <c r="D1035"/>
      <c r="E1035"/>
      <c r="F1035"/>
      <c r="G1035" s="49" t="s">
        <v>129</v>
      </c>
      <c r="H1035" s="49" t="s">
        <v>130</v>
      </c>
      <c r="I1035" s="49" t="s">
        <v>1015</v>
      </c>
      <c r="J1035"/>
      <c r="K1035" s="49" t="s">
        <v>70</v>
      </c>
      <c r="L1035" s="49" t="s">
        <v>131</v>
      </c>
      <c r="M1035"/>
      <c r="N1035"/>
      <c r="O1035" s="49" t="s">
        <v>1016</v>
      </c>
      <c r="P1035"/>
      <c r="Q1035" s="49" t="s">
        <v>1017</v>
      </c>
      <c r="R1035"/>
      <c r="S1035"/>
      <c r="T1035" s="49" t="s">
        <v>1253</v>
      </c>
      <c r="U1035" s="49" t="s">
        <v>1222</v>
      </c>
      <c r="V1035" s="49" t="s">
        <v>112</v>
      </c>
      <c r="W1035" s="50">
        <v>39709</v>
      </c>
      <c r="X1035" s="51" t="s">
        <v>1256</v>
      </c>
      <c r="Y1035" s="49" t="s">
        <v>1257</v>
      </c>
      <c r="Z1035" s="49" t="s">
        <v>1258</v>
      </c>
      <c r="AA1035" s="49" t="s">
        <v>105</v>
      </c>
      <c r="AB1035" s="49" t="s">
        <v>106</v>
      </c>
      <c r="AC1035" s="49" t="s">
        <v>107</v>
      </c>
      <c r="AD1035"/>
      <c r="AE1035" s="49" t="s">
        <v>1259</v>
      </c>
      <c r="AF1035" s="49" t="s">
        <v>1039</v>
      </c>
      <c r="AG1035"/>
      <c r="AH1035" s="49" t="s">
        <v>1260</v>
      </c>
      <c r="AI1035" s="49" t="s">
        <v>1041</v>
      </c>
      <c r="AJ1035" s="49" t="s">
        <v>108</v>
      </c>
      <c r="AK1035" s="49" t="s">
        <v>109</v>
      </c>
      <c r="AL1035" s="49" t="s">
        <v>110</v>
      </c>
      <c r="AM1035"/>
      <c r="AN1035" s="49" t="s">
        <v>75</v>
      </c>
      <c r="AO1035" s="49" t="s">
        <v>1042</v>
      </c>
      <c r="AP1035" s="52">
        <v>436.44</v>
      </c>
      <c r="AQ1035" s="52">
        <v>0</v>
      </c>
      <c r="AR1035" s="50">
        <v>1</v>
      </c>
      <c r="AS1035" s="50">
        <v>0</v>
      </c>
      <c r="AT1035" s="52">
        <v>15018.59</v>
      </c>
      <c r="AU1035" s="52">
        <v>14494.88</v>
      </c>
      <c r="AV1035" s="52">
        <v>291.5</v>
      </c>
      <c r="AW1035" s="52">
        <v>17922.060000000001</v>
      </c>
      <c r="AX1035" s="52">
        <v>7882.55</v>
      </c>
      <c r="AY1035" s="52">
        <v>25587.95</v>
      </c>
      <c r="AZ1035" s="52">
        <v>75015.69</v>
      </c>
      <c r="BA1035" s="52">
        <v>86434.07</v>
      </c>
      <c r="BB1035" s="52">
        <v>16188.15</v>
      </c>
      <c r="BC1035" s="52">
        <v>14363.65</v>
      </c>
      <c r="BD1035" s="52">
        <v>2801.29</v>
      </c>
      <c r="BE1035" s="52">
        <v>15018.59</v>
      </c>
      <c r="BF1035" s="52">
        <v>14494.88</v>
      </c>
      <c r="BG1035" s="52">
        <v>0</v>
      </c>
      <c r="BH1035" s="52">
        <v>0</v>
      </c>
      <c r="BI1035" s="52">
        <v>275708.88</v>
      </c>
      <c r="BJ1035" s="53">
        <v>574</v>
      </c>
      <c r="BK1035" s="54" t="s">
        <v>1047</v>
      </c>
      <c r="BL1035" s="55"/>
      <c r="BM1035" s="55"/>
      <c r="BN1035" s="55"/>
      <c r="BO1035" s="55"/>
      <c r="BP1035" s="55"/>
      <c r="BQ1035" s="55"/>
      <c r="BR1035" s="55"/>
      <c r="BS1035" s="55"/>
      <c r="BT1035" s="55"/>
      <c r="BU1035" s="55"/>
      <c r="BV1035" s="55"/>
      <c r="BW1035" s="55"/>
      <c r="BX1035" s="55"/>
      <c r="BY1035" s="55"/>
      <c r="BZ1035" s="55"/>
      <c r="CA1035" s="55"/>
      <c r="CB1035" s="55"/>
      <c r="CC1035" s="55"/>
      <c r="CD1035" s="55"/>
      <c r="CE1035" s="55"/>
      <c r="CF1035" s="55"/>
      <c r="CG1035" s="55"/>
      <c r="CH1035" s="55"/>
      <c r="CI1035" s="55"/>
    </row>
    <row r="1036" spans="1:87" s="1" customFormat="1" ht="15" x14ac:dyDescent="0.25">
      <c r="A1036" s="49" t="s">
        <v>127</v>
      </c>
      <c r="B1036" s="49" t="s">
        <v>104</v>
      </c>
      <c r="C1036" s="49" t="s">
        <v>128</v>
      </c>
      <c r="D1036"/>
      <c r="E1036"/>
      <c r="F1036"/>
      <c r="G1036" s="49" t="s">
        <v>129</v>
      </c>
      <c r="H1036" s="49" t="s">
        <v>130</v>
      </c>
      <c r="I1036" s="49" t="s">
        <v>1015</v>
      </c>
      <c r="J1036"/>
      <c r="K1036" s="49" t="s">
        <v>70</v>
      </c>
      <c r="L1036" s="49" t="s">
        <v>131</v>
      </c>
      <c r="M1036"/>
      <c r="N1036"/>
      <c r="O1036" s="49" t="s">
        <v>1016</v>
      </c>
      <c r="P1036"/>
      <c r="Q1036" s="49" t="s">
        <v>1017</v>
      </c>
      <c r="R1036"/>
      <c r="S1036"/>
      <c r="T1036" s="49" t="s">
        <v>1261</v>
      </c>
      <c r="U1036" s="49" t="s">
        <v>1261</v>
      </c>
      <c r="V1036" s="49" t="s">
        <v>1262</v>
      </c>
      <c r="W1036" s="50">
        <v>45207</v>
      </c>
      <c r="X1036" s="51" t="s">
        <v>1263</v>
      </c>
      <c r="Y1036" s="49" t="s">
        <v>807</v>
      </c>
      <c r="Z1036" s="49" t="s">
        <v>1200</v>
      </c>
      <c r="AA1036" s="49" t="s">
        <v>94</v>
      </c>
      <c r="AB1036" s="49" t="s">
        <v>809</v>
      </c>
      <c r="AC1036" s="49" t="s">
        <v>116</v>
      </c>
      <c r="AD1036"/>
      <c r="AE1036" s="49" t="s">
        <v>810</v>
      </c>
      <c r="AF1036" s="49" t="s">
        <v>811</v>
      </c>
      <c r="AG1036"/>
      <c r="AH1036" s="49" t="s">
        <v>812</v>
      </c>
      <c r="AI1036" s="49" t="s">
        <v>117</v>
      </c>
      <c r="AJ1036" s="49" t="s">
        <v>94</v>
      </c>
      <c r="AK1036" s="49" t="s">
        <v>813</v>
      </c>
      <c r="AL1036" s="49" t="s">
        <v>813</v>
      </c>
      <c r="AM1036"/>
      <c r="AN1036" s="49" t="s">
        <v>75</v>
      </c>
      <c r="AO1036" s="49" t="s">
        <v>1042</v>
      </c>
      <c r="AP1036" s="52">
        <v>16.72</v>
      </c>
      <c r="AQ1036" s="52">
        <v>0</v>
      </c>
      <c r="AR1036" s="50">
        <v>1</v>
      </c>
      <c r="AS1036" s="50">
        <v>0</v>
      </c>
      <c r="AT1036" s="52">
        <v>15018.59</v>
      </c>
      <c r="AU1036" s="52">
        <v>14494.88</v>
      </c>
      <c r="AV1036" s="52">
        <v>11.16</v>
      </c>
      <c r="AW1036" s="52">
        <v>17922.060000000001</v>
      </c>
      <c r="AX1036" s="52">
        <v>7882.55</v>
      </c>
      <c r="AY1036" s="52">
        <v>25587.95</v>
      </c>
      <c r="AZ1036" s="52">
        <v>75015.69</v>
      </c>
      <c r="BA1036" s="52">
        <v>86434.07</v>
      </c>
      <c r="BB1036" s="52">
        <v>16188.15</v>
      </c>
      <c r="BC1036" s="52">
        <v>14363.65</v>
      </c>
      <c r="BD1036" s="52">
        <v>2801.29</v>
      </c>
      <c r="BE1036" s="52">
        <v>15018.59</v>
      </c>
      <c r="BF1036" s="52">
        <v>14494.88</v>
      </c>
      <c r="BG1036" s="52">
        <v>0</v>
      </c>
      <c r="BH1036" s="52">
        <v>0</v>
      </c>
      <c r="BI1036" s="52">
        <v>275708.88</v>
      </c>
      <c r="BJ1036" s="53">
        <v>574</v>
      </c>
      <c r="BK1036" s="54" t="s">
        <v>1047</v>
      </c>
      <c r="BL1036" s="55"/>
      <c r="BM1036" s="55"/>
      <c r="BN1036" s="55"/>
      <c r="BO1036" s="55"/>
      <c r="BP1036" s="55"/>
      <c r="BQ1036" s="55"/>
      <c r="BR1036" s="55"/>
      <c r="BS1036" s="55"/>
      <c r="BT1036" s="55"/>
      <c r="BU1036" s="55"/>
      <c r="BV1036" s="55"/>
      <c r="BW1036" s="55"/>
      <c r="BX1036" s="55"/>
      <c r="BY1036" s="55"/>
      <c r="BZ1036" s="55"/>
      <c r="CA1036" s="55"/>
      <c r="CB1036" s="55"/>
      <c r="CC1036" s="55"/>
      <c r="CD1036" s="55"/>
      <c r="CE1036" s="55"/>
      <c r="CF1036" s="55"/>
      <c r="CG1036" s="55"/>
      <c r="CH1036" s="55"/>
      <c r="CI1036" s="55"/>
    </row>
    <row r="1037" spans="1:87" s="1" customFormat="1" ht="15" x14ac:dyDescent="0.25">
      <c r="A1037" s="49" t="s">
        <v>127</v>
      </c>
      <c r="B1037" s="49" t="s">
        <v>104</v>
      </c>
      <c r="C1037" s="49" t="s">
        <v>128</v>
      </c>
      <c r="D1037"/>
      <c r="E1037"/>
      <c r="F1037"/>
      <c r="G1037" s="49" t="s">
        <v>129</v>
      </c>
      <c r="H1037" s="49" t="s">
        <v>130</v>
      </c>
      <c r="I1037" s="49" t="s">
        <v>1015</v>
      </c>
      <c r="J1037"/>
      <c r="K1037" s="49" t="s">
        <v>70</v>
      </c>
      <c r="L1037" s="49" t="s">
        <v>131</v>
      </c>
      <c r="M1037"/>
      <c r="N1037"/>
      <c r="O1037" s="49" t="s">
        <v>1016</v>
      </c>
      <c r="P1037"/>
      <c r="Q1037" s="49" t="s">
        <v>1017</v>
      </c>
      <c r="R1037"/>
      <c r="S1037"/>
      <c r="T1037" s="49" t="s">
        <v>1261</v>
      </c>
      <c r="U1037" s="49" t="s">
        <v>1261</v>
      </c>
      <c r="V1037" s="49" t="s">
        <v>112</v>
      </c>
      <c r="W1037" s="50">
        <v>45380</v>
      </c>
      <c r="X1037" s="51" t="s">
        <v>1264</v>
      </c>
      <c r="Y1037" s="49" t="s">
        <v>1036</v>
      </c>
      <c r="Z1037" s="49" t="s">
        <v>1037</v>
      </c>
      <c r="AA1037" s="49" t="s">
        <v>180</v>
      </c>
      <c r="AB1037" s="49" t="s">
        <v>181</v>
      </c>
      <c r="AC1037" s="49" t="s">
        <v>182</v>
      </c>
      <c r="AD1037"/>
      <c r="AE1037" s="49" t="s">
        <v>1038</v>
      </c>
      <c r="AF1037" s="49" t="s">
        <v>1039</v>
      </c>
      <c r="AG1037"/>
      <c r="AH1037" s="49" t="s">
        <v>1040</v>
      </c>
      <c r="AI1037" s="49" t="s">
        <v>1041</v>
      </c>
      <c r="AJ1037" s="49" t="s">
        <v>183</v>
      </c>
      <c r="AK1037" s="49" t="s">
        <v>109</v>
      </c>
      <c r="AL1037" s="49" t="s">
        <v>110</v>
      </c>
      <c r="AM1037"/>
      <c r="AN1037" s="49" t="s">
        <v>75</v>
      </c>
      <c r="AO1037" s="49" t="s">
        <v>1042</v>
      </c>
      <c r="AP1037" s="52">
        <v>0</v>
      </c>
      <c r="AQ1037" s="52">
        <v>-356.89</v>
      </c>
      <c r="AR1037" s="50">
        <v>0</v>
      </c>
      <c r="AS1037" s="50">
        <v>1</v>
      </c>
      <c r="AT1037" s="52">
        <v>15018.59</v>
      </c>
      <c r="AU1037" s="52">
        <v>14494.88</v>
      </c>
      <c r="AV1037" s="52">
        <v>-244</v>
      </c>
      <c r="AW1037" s="52">
        <v>17922.060000000001</v>
      </c>
      <c r="AX1037" s="52">
        <v>7882.55</v>
      </c>
      <c r="AY1037" s="52">
        <v>25587.95</v>
      </c>
      <c r="AZ1037" s="52">
        <v>75015.69</v>
      </c>
      <c r="BA1037" s="52">
        <v>86434.07</v>
      </c>
      <c r="BB1037" s="52">
        <v>16188.15</v>
      </c>
      <c r="BC1037" s="52">
        <v>14363.65</v>
      </c>
      <c r="BD1037" s="52">
        <v>2801.29</v>
      </c>
      <c r="BE1037" s="52">
        <v>15018.59</v>
      </c>
      <c r="BF1037" s="52">
        <v>14494.88</v>
      </c>
      <c r="BG1037" s="52">
        <v>0</v>
      </c>
      <c r="BH1037" s="52">
        <v>0</v>
      </c>
      <c r="BI1037" s="52">
        <v>275708.88</v>
      </c>
      <c r="BJ1037" s="53">
        <v>574</v>
      </c>
      <c r="BK1037" s="54" t="s">
        <v>1047</v>
      </c>
      <c r="BL1037" s="55"/>
      <c r="BM1037" s="55"/>
      <c r="BN1037" s="55"/>
      <c r="BO1037" s="55"/>
      <c r="BP1037" s="55"/>
      <c r="BQ1037" s="55"/>
      <c r="BR1037" s="55"/>
      <c r="BS1037" s="55"/>
      <c r="BT1037" s="55"/>
      <c r="BU1037" s="55"/>
      <c r="BV1037" s="55"/>
      <c r="BW1037" s="55"/>
      <c r="BX1037" s="55"/>
      <c r="BY1037" s="55"/>
      <c r="BZ1037" s="55"/>
      <c r="CA1037" s="55"/>
      <c r="CB1037" s="55"/>
      <c r="CC1037" s="55"/>
      <c r="CD1037" s="55"/>
      <c r="CE1037" s="55"/>
      <c r="CF1037" s="55"/>
      <c r="CG1037" s="55"/>
      <c r="CH1037" s="55"/>
      <c r="CI1037" s="55"/>
    </row>
    <row r="1038" spans="1:87" s="1" customFormat="1" ht="15" x14ac:dyDescent="0.25">
      <c r="A1038" s="49" t="s">
        <v>127</v>
      </c>
      <c r="B1038" s="49" t="s">
        <v>104</v>
      </c>
      <c r="C1038" s="49" t="s">
        <v>128</v>
      </c>
      <c r="D1038"/>
      <c r="E1038"/>
      <c r="F1038"/>
      <c r="G1038" s="49" t="s">
        <v>129</v>
      </c>
      <c r="H1038" s="49" t="s">
        <v>130</v>
      </c>
      <c r="I1038" s="49" t="s">
        <v>1015</v>
      </c>
      <c r="J1038"/>
      <c r="K1038" s="49" t="s">
        <v>70</v>
      </c>
      <c r="L1038" s="49" t="s">
        <v>131</v>
      </c>
      <c r="M1038"/>
      <c r="N1038"/>
      <c r="O1038" s="49" t="s">
        <v>1016</v>
      </c>
      <c r="P1038"/>
      <c r="Q1038" s="49" t="s">
        <v>1017</v>
      </c>
      <c r="R1038"/>
      <c r="S1038"/>
      <c r="T1038" s="49" t="s">
        <v>1261</v>
      </c>
      <c r="U1038" s="49" t="s">
        <v>1261</v>
      </c>
      <c r="V1038" s="49" t="s">
        <v>112</v>
      </c>
      <c r="W1038" s="50">
        <v>45381</v>
      </c>
      <c r="X1038" s="51" t="s">
        <v>1264</v>
      </c>
      <c r="Y1038" s="49" t="s">
        <v>1036</v>
      </c>
      <c r="Z1038" s="49" t="s">
        <v>1037</v>
      </c>
      <c r="AA1038" s="49" t="s">
        <v>180</v>
      </c>
      <c r="AB1038" s="49" t="s">
        <v>181</v>
      </c>
      <c r="AC1038" s="49" t="s">
        <v>182</v>
      </c>
      <c r="AD1038"/>
      <c r="AE1038" s="49" t="s">
        <v>1038</v>
      </c>
      <c r="AF1038" s="49" t="s">
        <v>1039</v>
      </c>
      <c r="AG1038"/>
      <c r="AH1038" s="49" t="s">
        <v>1040</v>
      </c>
      <c r="AI1038" s="49" t="s">
        <v>1041</v>
      </c>
      <c r="AJ1038" s="49" t="s">
        <v>183</v>
      </c>
      <c r="AK1038" s="49" t="s">
        <v>109</v>
      </c>
      <c r="AL1038" s="49" t="s">
        <v>110</v>
      </c>
      <c r="AM1038"/>
      <c r="AN1038" s="49" t="s">
        <v>75</v>
      </c>
      <c r="AO1038" s="49" t="s">
        <v>1042</v>
      </c>
      <c r="AP1038" s="52">
        <v>23.98</v>
      </c>
      <c r="AQ1038" s="52">
        <v>0</v>
      </c>
      <c r="AR1038" s="50">
        <v>1</v>
      </c>
      <c r="AS1038" s="50">
        <v>0</v>
      </c>
      <c r="AT1038" s="52">
        <v>15018.59</v>
      </c>
      <c r="AU1038" s="52">
        <v>14494.88</v>
      </c>
      <c r="AV1038" s="52">
        <v>16</v>
      </c>
      <c r="AW1038" s="52">
        <v>17922.060000000001</v>
      </c>
      <c r="AX1038" s="52">
        <v>7882.55</v>
      </c>
      <c r="AY1038" s="52">
        <v>25587.95</v>
      </c>
      <c r="AZ1038" s="52">
        <v>75015.69</v>
      </c>
      <c r="BA1038" s="52">
        <v>86434.07</v>
      </c>
      <c r="BB1038" s="52">
        <v>16188.15</v>
      </c>
      <c r="BC1038" s="52">
        <v>14363.65</v>
      </c>
      <c r="BD1038" s="52">
        <v>2801.29</v>
      </c>
      <c r="BE1038" s="52">
        <v>15018.59</v>
      </c>
      <c r="BF1038" s="52">
        <v>14494.88</v>
      </c>
      <c r="BG1038" s="52">
        <v>0</v>
      </c>
      <c r="BH1038" s="52">
        <v>0</v>
      </c>
      <c r="BI1038" s="52">
        <v>275708.88</v>
      </c>
      <c r="BJ1038" s="53">
        <v>574</v>
      </c>
      <c r="BK1038" s="54" t="s">
        <v>1047</v>
      </c>
      <c r="BL1038" s="55"/>
      <c r="BM1038" s="55"/>
      <c r="BN1038" s="55"/>
      <c r="BO1038" s="55"/>
      <c r="BP1038" s="55"/>
      <c r="BQ1038" s="55"/>
      <c r="BR1038" s="55"/>
      <c r="BS1038" s="55"/>
      <c r="BT1038" s="55"/>
      <c r="BU1038" s="55"/>
      <c r="BV1038" s="55"/>
      <c r="BW1038" s="55"/>
      <c r="BX1038" s="55"/>
      <c r="BY1038" s="55"/>
      <c r="BZ1038" s="55"/>
      <c r="CA1038" s="55"/>
      <c r="CB1038" s="55"/>
      <c r="CC1038" s="55"/>
      <c r="CD1038" s="55"/>
      <c r="CE1038" s="55"/>
      <c r="CF1038" s="55"/>
      <c r="CG1038" s="55"/>
      <c r="CH1038" s="55"/>
      <c r="CI1038" s="55"/>
    </row>
    <row r="1039" spans="1:87" s="1" customFormat="1" ht="15" x14ac:dyDescent="0.25">
      <c r="A1039" s="49" t="s">
        <v>127</v>
      </c>
      <c r="B1039" s="49" t="s">
        <v>104</v>
      </c>
      <c r="C1039" s="49" t="s">
        <v>128</v>
      </c>
      <c r="D1039"/>
      <c r="E1039"/>
      <c r="F1039"/>
      <c r="G1039" s="49" t="s">
        <v>129</v>
      </c>
      <c r="H1039" s="49" t="s">
        <v>130</v>
      </c>
      <c r="I1039" s="49" t="s">
        <v>1015</v>
      </c>
      <c r="J1039"/>
      <c r="K1039" s="49" t="s">
        <v>70</v>
      </c>
      <c r="L1039" s="49" t="s">
        <v>131</v>
      </c>
      <c r="M1039"/>
      <c r="N1039"/>
      <c r="O1039" s="49" t="s">
        <v>1016</v>
      </c>
      <c r="P1039"/>
      <c r="Q1039" s="49" t="s">
        <v>1017</v>
      </c>
      <c r="R1039"/>
      <c r="S1039"/>
      <c r="T1039" s="49" t="s">
        <v>1261</v>
      </c>
      <c r="U1039" s="49" t="s">
        <v>1253</v>
      </c>
      <c r="V1039" s="49" t="s">
        <v>112</v>
      </c>
      <c r="W1039" s="50">
        <v>45379</v>
      </c>
      <c r="X1039" s="51" t="s">
        <v>1265</v>
      </c>
      <c r="Y1039" s="49" t="s">
        <v>1266</v>
      </c>
      <c r="Z1039" s="49" t="s">
        <v>1267</v>
      </c>
      <c r="AA1039" s="49" t="s">
        <v>105</v>
      </c>
      <c r="AB1039" s="49" t="s">
        <v>106</v>
      </c>
      <c r="AC1039" s="49" t="s">
        <v>107</v>
      </c>
      <c r="AD1039"/>
      <c r="AE1039" s="49" t="s">
        <v>1268</v>
      </c>
      <c r="AF1039" s="49" t="s">
        <v>1269</v>
      </c>
      <c r="AG1039"/>
      <c r="AH1039" s="49" t="s">
        <v>1270</v>
      </c>
      <c r="AI1039" s="49" t="s">
        <v>1041</v>
      </c>
      <c r="AJ1039" s="49" t="s">
        <v>108</v>
      </c>
      <c r="AK1039" s="49" t="s">
        <v>109</v>
      </c>
      <c r="AL1039" s="49" t="s">
        <v>110</v>
      </c>
      <c r="AM1039"/>
      <c r="AN1039" s="49" t="s">
        <v>75</v>
      </c>
      <c r="AO1039" s="49" t="s">
        <v>1042</v>
      </c>
      <c r="AP1039" s="52">
        <v>162.07</v>
      </c>
      <c r="AQ1039" s="52">
        <v>0</v>
      </c>
      <c r="AR1039" s="50">
        <v>1</v>
      </c>
      <c r="AS1039" s="50">
        <v>0</v>
      </c>
      <c r="AT1039" s="52">
        <v>15018.59</v>
      </c>
      <c r="AU1039" s="52">
        <v>14494.88</v>
      </c>
      <c r="AV1039" s="52">
        <v>108.1</v>
      </c>
      <c r="AW1039" s="52">
        <v>17922.060000000001</v>
      </c>
      <c r="AX1039" s="52">
        <v>7882.55</v>
      </c>
      <c r="AY1039" s="52">
        <v>25587.95</v>
      </c>
      <c r="AZ1039" s="52">
        <v>75015.69</v>
      </c>
      <c r="BA1039" s="52">
        <v>86434.07</v>
      </c>
      <c r="BB1039" s="52">
        <v>16188.15</v>
      </c>
      <c r="BC1039" s="52">
        <v>14363.65</v>
      </c>
      <c r="BD1039" s="52">
        <v>2801.29</v>
      </c>
      <c r="BE1039" s="52">
        <v>15018.59</v>
      </c>
      <c r="BF1039" s="52">
        <v>14494.88</v>
      </c>
      <c r="BG1039" s="52">
        <v>0</v>
      </c>
      <c r="BH1039" s="52">
        <v>0</v>
      </c>
      <c r="BI1039" s="52">
        <v>275708.88</v>
      </c>
      <c r="BJ1039" s="53">
        <v>574</v>
      </c>
      <c r="BK1039" s="54" t="s">
        <v>1047</v>
      </c>
      <c r="BL1039" s="55"/>
      <c r="BM1039" s="55"/>
      <c r="BN1039" s="55"/>
      <c r="BO1039" s="55"/>
      <c r="BP1039" s="55"/>
      <c r="BQ1039" s="55"/>
      <c r="BR1039" s="55"/>
      <c r="BS1039" s="55"/>
      <c r="BT1039" s="55"/>
      <c r="BU1039" s="55"/>
      <c r="BV1039" s="55"/>
      <c r="BW1039" s="55"/>
      <c r="BX1039" s="55"/>
      <c r="BY1039" s="55"/>
      <c r="BZ1039" s="55"/>
      <c r="CA1039" s="55"/>
      <c r="CB1039" s="55"/>
      <c r="CC1039" s="55"/>
      <c r="CD1039" s="55"/>
      <c r="CE1039" s="55"/>
      <c r="CF1039" s="55"/>
      <c r="CG1039" s="55"/>
      <c r="CH1039" s="55"/>
      <c r="CI1039" s="55"/>
    </row>
    <row r="1040" spans="1:87" s="1" customFormat="1" ht="23.25" x14ac:dyDescent="0.25">
      <c r="A1040" s="49" t="s">
        <v>127</v>
      </c>
      <c r="B1040" s="49" t="s">
        <v>104</v>
      </c>
      <c r="C1040" s="49" t="s">
        <v>128</v>
      </c>
      <c r="D1040"/>
      <c r="E1040"/>
      <c r="F1040"/>
      <c r="G1040" s="49" t="s">
        <v>129</v>
      </c>
      <c r="H1040" s="49" t="s">
        <v>130</v>
      </c>
      <c r="I1040" s="49" t="s">
        <v>1015</v>
      </c>
      <c r="J1040"/>
      <c r="K1040" s="49" t="s">
        <v>70</v>
      </c>
      <c r="L1040" s="49" t="s">
        <v>131</v>
      </c>
      <c r="M1040"/>
      <c r="N1040"/>
      <c r="O1040" s="49" t="s">
        <v>1016</v>
      </c>
      <c r="P1040"/>
      <c r="Q1040" s="49" t="s">
        <v>1017</v>
      </c>
      <c r="R1040"/>
      <c r="S1040"/>
      <c r="T1040" s="49" t="s">
        <v>1261</v>
      </c>
      <c r="U1040" s="49" t="s">
        <v>1261</v>
      </c>
      <c r="V1040" s="49" t="s">
        <v>112</v>
      </c>
      <c r="W1040" s="50">
        <v>45377</v>
      </c>
      <c r="X1040" s="51" t="s">
        <v>1271</v>
      </c>
      <c r="Y1040" s="49" t="s">
        <v>1246</v>
      </c>
      <c r="Z1040" s="49" t="s">
        <v>1247</v>
      </c>
      <c r="AA1040" s="49" t="s">
        <v>180</v>
      </c>
      <c r="AB1040" s="49" t="s">
        <v>181</v>
      </c>
      <c r="AC1040" s="49" t="s">
        <v>182</v>
      </c>
      <c r="AD1040"/>
      <c r="AE1040" s="49" t="s">
        <v>1248</v>
      </c>
      <c r="AF1040" s="49" t="s">
        <v>1249</v>
      </c>
      <c r="AG1040"/>
      <c r="AH1040" s="49" t="s">
        <v>1250</v>
      </c>
      <c r="AI1040" s="49" t="s">
        <v>1041</v>
      </c>
      <c r="AJ1040" s="49" t="s">
        <v>183</v>
      </c>
      <c r="AK1040" s="49" t="s">
        <v>109</v>
      </c>
      <c r="AL1040" s="49" t="s">
        <v>110</v>
      </c>
      <c r="AM1040"/>
      <c r="AN1040" s="49" t="s">
        <v>75</v>
      </c>
      <c r="AO1040" s="49" t="s">
        <v>1042</v>
      </c>
      <c r="AP1040" s="52">
        <v>0</v>
      </c>
      <c r="AQ1040" s="52">
        <v>-166.74</v>
      </c>
      <c r="AR1040" s="50">
        <v>0</v>
      </c>
      <c r="AS1040" s="50">
        <v>1</v>
      </c>
      <c r="AT1040" s="52">
        <v>15018.59</v>
      </c>
      <c r="AU1040" s="52">
        <v>14494.88</v>
      </c>
      <c r="AV1040" s="52">
        <v>-114</v>
      </c>
      <c r="AW1040" s="52">
        <v>17922.060000000001</v>
      </c>
      <c r="AX1040" s="52">
        <v>7882.55</v>
      </c>
      <c r="AY1040" s="52">
        <v>25587.95</v>
      </c>
      <c r="AZ1040" s="52">
        <v>75015.69</v>
      </c>
      <c r="BA1040" s="52">
        <v>86434.07</v>
      </c>
      <c r="BB1040" s="52">
        <v>16188.15</v>
      </c>
      <c r="BC1040" s="52">
        <v>14363.65</v>
      </c>
      <c r="BD1040" s="52">
        <v>2801.29</v>
      </c>
      <c r="BE1040" s="52">
        <v>15018.59</v>
      </c>
      <c r="BF1040" s="52">
        <v>14494.88</v>
      </c>
      <c r="BG1040" s="52">
        <v>0</v>
      </c>
      <c r="BH1040" s="52">
        <v>0</v>
      </c>
      <c r="BI1040" s="52">
        <v>275708.88</v>
      </c>
      <c r="BJ1040" s="53">
        <v>574</v>
      </c>
      <c r="BK1040" s="54" t="s">
        <v>1047</v>
      </c>
      <c r="BL1040" s="55"/>
      <c r="BM1040" s="55"/>
      <c r="BN1040" s="55"/>
      <c r="BO1040" s="55"/>
      <c r="BP1040" s="55"/>
      <c r="BQ1040" s="55"/>
      <c r="BR1040" s="55"/>
      <c r="BS1040" s="55"/>
      <c r="BT1040" s="55"/>
      <c r="BU1040" s="55"/>
      <c r="BV1040" s="55"/>
      <c r="BW1040" s="55"/>
      <c r="BX1040" s="55"/>
      <c r="BY1040" s="55"/>
      <c r="BZ1040" s="55"/>
      <c r="CA1040" s="55"/>
      <c r="CB1040" s="55"/>
      <c r="CC1040" s="55"/>
      <c r="CD1040" s="55"/>
      <c r="CE1040" s="55"/>
      <c r="CF1040" s="55"/>
      <c r="CG1040" s="55"/>
      <c r="CH1040" s="55"/>
      <c r="CI1040" s="55"/>
    </row>
    <row r="1041" spans="1:87" s="1" customFormat="1" ht="23.25" x14ac:dyDescent="0.25">
      <c r="A1041" s="49" t="s">
        <v>127</v>
      </c>
      <c r="B1041" s="49" t="s">
        <v>104</v>
      </c>
      <c r="C1041" s="49" t="s">
        <v>128</v>
      </c>
      <c r="D1041"/>
      <c r="E1041"/>
      <c r="F1041"/>
      <c r="G1041" s="49" t="s">
        <v>129</v>
      </c>
      <c r="H1041" s="49" t="s">
        <v>130</v>
      </c>
      <c r="I1041" s="49" t="s">
        <v>1015</v>
      </c>
      <c r="J1041"/>
      <c r="K1041" s="49" t="s">
        <v>70</v>
      </c>
      <c r="L1041" s="49" t="s">
        <v>131</v>
      </c>
      <c r="M1041"/>
      <c r="N1041"/>
      <c r="O1041" s="49" t="s">
        <v>1016</v>
      </c>
      <c r="P1041"/>
      <c r="Q1041" s="49" t="s">
        <v>1017</v>
      </c>
      <c r="R1041"/>
      <c r="S1041"/>
      <c r="T1041" s="49" t="s">
        <v>1261</v>
      </c>
      <c r="U1041" s="49" t="s">
        <v>1261</v>
      </c>
      <c r="V1041" s="49" t="s">
        <v>112</v>
      </c>
      <c r="W1041" s="50">
        <v>45378</v>
      </c>
      <c r="X1041" s="51" t="s">
        <v>1271</v>
      </c>
      <c r="Y1041" s="49" t="s">
        <v>1246</v>
      </c>
      <c r="Z1041" s="49" t="s">
        <v>1247</v>
      </c>
      <c r="AA1041" s="49" t="s">
        <v>180</v>
      </c>
      <c r="AB1041" s="49" t="s">
        <v>181</v>
      </c>
      <c r="AC1041" s="49" t="s">
        <v>182</v>
      </c>
      <c r="AD1041"/>
      <c r="AE1041" s="49" t="s">
        <v>1248</v>
      </c>
      <c r="AF1041" s="49" t="s">
        <v>1249</v>
      </c>
      <c r="AG1041"/>
      <c r="AH1041" s="49" t="s">
        <v>1250</v>
      </c>
      <c r="AI1041" s="49" t="s">
        <v>1041</v>
      </c>
      <c r="AJ1041" s="49" t="s">
        <v>183</v>
      </c>
      <c r="AK1041" s="49" t="s">
        <v>109</v>
      </c>
      <c r="AL1041" s="49" t="s">
        <v>110</v>
      </c>
      <c r="AM1041"/>
      <c r="AN1041" s="49" t="s">
        <v>75</v>
      </c>
      <c r="AO1041" s="49" t="s">
        <v>1042</v>
      </c>
      <c r="AP1041" s="52">
        <v>0</v>
      </c>
      <c r="AQ1041" s="52">
        <v>-166.74</v>
      </c>
      <c r="AR1041" s="50">
        <v>0</v>
      </c>
      <c r="AS1041" s="50">
        <v>1</v>
      </c>
      <c r="AT1041" s="52">
        <v>15018.59</v>
      </c>
      <c r="AU1041" s="52">
        <v>14494.88</v>
      </c>
      <c r="AV1041" s="52">
        <v>-114</v>
      </c>
      <c r="AW1041" s="52">
        <v>17922.060000000001</v>
      </c>
      <c r="AX1041" s="52">
        <v>7882.55</v>
      </c>
      <c r="AY1041" s="52">
        <v>25587.95</v>
      </c>
      <c r="AZ1041" s="52">
        <v>75015.69</v>
      </c>
      <c r="BA1041" s="52">
        <v>86434.07</v>
      </c>
      <c r="BB1041" s="52">
        <v>16188.15</v>
      </c>
      <c r="BC1041" s="52">
        <v>14363.65</v>
      </c>
      <c r="BD1041" s="52">
        <v>2801.29</v>
      </c>
      <c r="BE1041" s="52">
        <v>15018.59</v>
      </c>
      <c r="BF1041" s="52">
        <v>14494.88</v>
      </c>
      <c r="BG1041" s="52">
        <v>0</v>
      </c>
      <c r="BH1041" s="52">
        <v>0</v>
      </c>
      <c r="BI1041" s="52">
        <v>275708.88</v>
      </c>
      <c r="BJ1041" s="53">
        <v>574</v>
      </c>
      <c r="BK1041" s="54" t="s">
        <v>1047</v>
      </c>
      <c r="BL1041" s="55"/>
      <c r="BM1041" s="55"/>
      <c r="BN1041" s="55"/>
      <c r="BO1041" s="55"/>
      <c r="BP1041" s="55"/>
      <c r="BQ1041" s="55"/>
      <c r="BR1041" s="55"/>
      <c r="BS1041" s="55"/>
      <c r="BT1041" s="55"/>
      <c r="BU1041" s="55"/>
      <c r="BV1041" s="55"/>
      <c r="BW1041" s="55"/>
      <c r="BX1041" s="55"/>
      <c r="BY1041" s="55"/>
      <c r="BZ1041" s="55"/>
      <c r="CA1041" s="55"/>
      <c r="CB1041" s="55"/>
      <c r="CC1041" s="55"/>
      <c r="CD1041" s="55"/>
      <c r="CE1041" s="55"/>
      <c r="CF1041" s="55"/>
      <c r="CG1041" s="55"/>
      <c r="CH1041" s="55"/>
      <c r="CI1041" s="55"/>
    </row>
    <row r="1042" spans="1:87" s="1" customFormat="1" ht="15" x14ac:dyDescent="0.25">
      <c r="A1042" s="49" t="s">
        <v>127</v>
      </c>
      <c r="B1042" s="49" t="s">
        <v>104</v>
      </c>
      <c r="C1042" s="49" t="s">
        <v>128</v>
      </c>
      <c r="D1042"/>
      <c r="E1042"/>
      <c r="F1042"/>
      <c r="G1042" s="49" t="s">
        <v>129</v>
      </c>
      <c r="H1042" s="49" t="s">
        <v>130</v>
      </c>
      <c r="I1042" s="49" t="s">
        <v>1015</v>
      </c>
      <c r="J1042"/>
      <c r="K1042" s="49" t="s">
        <v>70</v>
      </c>
      <c r="L1042" s="49" t="s">
        <v>131</v>
      </c>
      <c r="M1042"/>
      <c r="N1042"/>
      <c r="O1042" s="49" t="s">
        <v>1016</v>
      </c>
      <c r="P1042"/>
      <c r="Q1042" s="49" t="s">
        <v>1017</v>
      </c>
      <c r="R1042"/>
      <c r="S1042"/>
      <c r="T1042" s="49" t="s">
        <v>1272</v>
      </c>
      <c r="U1042" s="49" t="s">
        <v>1261</v>
      </c>
      <c r="V1042" s="49" t="s">
        <v>1273</v>
      </c>
      <c r="W1042" s="50">
        <v>45349</v>
      </c>
      <c r="X1042" s="51" t="s">
        <v>1274</v>
      </c>
      <c r="Y1042" s="49" t="s">
        <v>807</v>
      </c>
      <c r="Z1042" s="49" t="s">
        <v>1200</v>
      </c>
      <c r="AA1042" s="49" t="s">
        <v>94</v>
      </c>
      <c r="AB1042" s="49" t="s">
        <v>809</v>
      </c>
      <c r="AC1042" s="49" t="s">
        <v>116</v>
      </c>
      <c r="AD1042"/>
      <c r="AE1042" s="49" t="s">
        <v>810</v>
      </c>
      <c r="AF1042" s="49" t="s">
        <v>811</v>
      </c>
      <c r="AG1042"/>
      <c r="AH1042" s="49" t="s">
        <v>812</v>
      </c>
      <c r="AI1042" s="49" t="s">
        <v>117</v>
      </c>
      <c r="AJ1042" s="49" t="s">
        <v>94</v>
      </c>
      <c r="AK1042" s="49" t="s">
        <v>813</v>
      </c>
      <c r="AL1042" s="49" t="s">
        <v>813</v>
      </c>
      <c r="AM1042"/>
      <c r="AN1042" s="49" t="s">
        <v>75</v>
      </c>
      <c r="AO1042" s="49" t="s">
        <v>1042</v>
      </c>
      <c r="AP1042" s="52">
        <v>15.28</v>
      </c>
      <c r="AQ1042" s="52">
        <v>0</v>
      </c>
      <c r="AR1042" s="50">
        <v>1</v>
      </c>
      <c r="AS1042" s="50">
        <v>0</v>
      </c>
      <c r="AT1042" s="52">
        <v>15018.59</v>
      </c>
      <c r="AU1042" s="52">
        <v>14494.88</v>
      </c>
      <c r="AV1042" s="52">
        <v>10.16</v>
      </c>
      <c r="AW1042" s="52">
        <v>17922.060000000001</v>
      </c>
      <c r="AX1042" s="52">
        <v>7882.55</v>
      </c>
      <c r="AY1042" s="52">
        <v>25587.95</v>
      </c>
      <c r="AZ1042" s="52">
        <v>75015.69</v>
      </c>
      <c r="BA1042" s="52">
        <v>86434.07</v>
      </c>
      <c r="BB1042" s="52">
        <v>16188.15</v>
      </c>
      <c r="BC1042" s="52">
        <v>14363.65</v>
      </c>
      <c r="BD1042" s="52">
        <v>2801.29</v>
      </c>
      <c r="BE1042" s="52">
        <v>15018.59</v>
      </c>
      <c r="BF1042" s="52">
        <v>14494.88</v>
      </c>
      <c r="BG1042" s="52">
        <v>0</v>
      </c>
      <c r="BH1042" s="52">
        <v>0</v>
      </c>
      <c r="BI1042" s="52">
        <v>275708.88</v>
      </c>
      <c r="BJ1042" s="53">
        <v>574</v>
      </c>
      <c r="BK1042" s="54" t="s">
        <v>1047</v>
      </c>
      <c r="BL1042" s="55"/>
      <c r="BM1042" s="55"/>
      <c r="BN1042" s="55"/>
      <c r="BO1042" s="55"/>
      <c r="BP1042" s="55"/>
      <c r="BQ1042" s="55"/>
      <c r="BR1042" s="55"/>
      <c r="BS1042" s="55"/>
      <c r="BT1042" s="55"/>
      <c r="BU1042" s="55"/>
      <c r="BV1042" s="55"/>
      <c r="BW1042" s="55"/>
      <c r="BX1042" s="55"/>
      <c r="BY1042" s="55"/>
      <c r="BZ1042" s="55"/>
      <c r="CA1042" s="55"/>
      <c r="CB1042" s="55"/>
      <c r="CC1042" s="55"/>
      <c r="CD1042" s="55"/>
      <c r="CE1042" s="55"/>
      <c r="CF1042" s="55"/>
      <c r="CG1042" s="55"/>
      <c r="CH1042" s="55"/>
      <c r="CI1042" s="55"/>
    </row>
    <row r="1043" spans="1:87" s="1" customFormat="1" ht="15" x14ac:dyDescent="0.25">
      <c r="A1043" s="49" t="s">
        <v>127</v>
      </c>
      <c r="B1043" s="49" t="s">
        <v>104</v>
      </c>
      <c r="C1043" s="49" t="s">
        <v>128</v>
      </c>
      <c r="D1043"/>
      <c r="E1043"/>
      <c r="F1043"/>
      <c r="G1043" s="49" t="s">
        <v>129</v>
      </c>
      <c r="H1043" s="49" t="s">
        <v>130</v>
      </c>
      <c r="I1043" s="49" t="s">
        <v>1015</v>
      </c>
      <c r="J1043"/>
      <c r="K1043" s="49" t="s">
        <v>70</v>
      </c>
      <c r="L1043" s="49" t="s">
        <v>131</v>
      </c>
      <c r="M1043"/>
      <c r="N1043"/>
      <c r="O1043" s="49" t="s">
        <v>1016</v>
      </c>
      <c r="P1043"/>
      <c r="Q1043" s="49" t="s">
        <v>1018</v>
      </c>
      <c r="R1043"/>
      <c r="S1043"/>
      <c r="T1043" s="49" t="s">
        <v>1272</v>
      </c>
      <c r="U1043" s="49" t="s">
        <v>1261</v>
      </c>
      <c r="V1043" s="49" t="s">
        <v>789</v>
      </c>
      <c r="W1043" s="50">
        <v>44289</v>
      </c>
      <c r="X1043" s="51" t="s">
        <v>1275</v>
      </c>
      <c r="Y1043" s="49" t="s">
        <v>790</v>
      </c>
      <c r="Z1043" s="49" t="s">
        <v>791</v>
      </c>
      <c r="AA1043" s="49" t="s">
        <v>119</v>
      </c>
      <c r="AB1043" s="49" t="s">
        <v>173</v>
      </c>
      <c r="AC1043" s="49" t="s">
        <v>174</v>
      </c>
      <c r="AD1043"/>
      <c r="AE1043" s="49" t="s">
        <v>792</v>
      </c>
      <c r="AF1043" s="49" t="s">
        <v>114</v>
      </c>
      <c r="AG1043" s="49" t="s">
        <v>115</v>
      </c>
      <c r="AH1043" s="49" t="s">
        <v>793</v>
      </c>
      <c r="AI1043" s="49" t="s">
        <v>74</v>
      </c>
      <c r="AJ1043" s="49" t="s">
        <v>79</v>
      </c>
      <c r="AK1043" s="49" t="s">
        <v>794</v>
      </c>
      <c r="AL1043" s="49" t="s">
        <v>794</v>
      </c>
      <c r="AM1043"/>
      <c r="AN1043" s="49" t="s">
        <v>75</v>
      </c>
      <c r="AO1043" s="49" t="s">
        <v>3</v>
      </c>
      <c r="AP1043" s="52">
        <v>130.6</v>
      </c>
      <c r="AQ1043" s="52">
        <v>0</v>
      </c>
      <c r="AR1043" s="50">
        <v>1</v>
      </c>
      <c r="AS1043" s="50">
        <v>0</v>
      </c>
      <c r="AT1043" s="52">
        <v>15018.59</v>
      </c>
      <c r="AU1043" s="52">
        <v>14494.88</v>
      </c>
      <c r="AV1043" s="52">
        <v>130.6</v>
      </c>
      <c r="AW1043" s="52">
        <v>17922.060000000001</v>
      </c>
      <c r="AX1043" s="52">
        <v>7882.55</v>
      </c>
      <c r="AY1043" s="52">
        <v>25587.95</v>
      </c>
      <c r="AZ1043" s="52">
        <v>75015.69</v>
      </c>
      <c r="BA1043" s="52">
        <v>86434.07</v>
      </c>
      <c r="BB1043" s="52">
        <v>16188.15</v>
      </c>
      <c r="BC1043" s="52">
        <v>14363.65</v>
      </c>
      <c r="BD1043" s="52">
        <v>2801.29</v>
      </c>
      <c r="BE1043" s="52">
        <v>15018.59</v>
      </c>
      <c r="BF1043" s="52">
        <v>14494.88</v>
      </c>
      <c r="BG1043" s="52">
        <v>0</v>
      </c>
      <c r="BH1043" s="52">
        <v>0</v>
      </c>
      <c r="BI1043" s="52">
        <v>275708.88</v>
      </c>
      <c r="BJ1043" s="53">
        <v>574</v>
      </c>
      <c r="BK1043" s="54" t="s">
        <v>1047</v>
      </c>
      <c r="BL1043" s="55"/>
      <c r="BM1043" s="55"/>
      <c r="BN1043" s="55"/>
      <c r="BO1043" s="55"/>
      <c r="BP1043" s="55"/>
      <c r="BQ1043" s="55"/>
      <c r="BR1043" s="55"/>
      <c r="BS1043" s="55"/>
      <c r="BT1043" s="55"/>
      <c r="BU1043" s="55"/>
      <c r="BV1043" s="55"/>
      <c r="BW1043" s="55"/>
      <c r="BX1043" s="55"/>
      <c r="BY1043" s="55"/>
      <c r="BZ1043" s="55"/>
      <c r="CA1043" s="55"/>
      <c r="CB1043" s="55"/>
      <c r="CC1043" s="55"/>
      <c r="CD1043" s="55"/>
      <c r="CE1043" s="55"/>
      <c r="CF1043" s="55"/>
      <c r="CG1043" s="55"/>
      <c r="CH1043" s="55"/>
      <c r="CI1043" s="55"/>
    </row>
    <row r="1044" spans="1:87" s="1" customFormat="1" ht="15" x14ac:dyDescent="0.25">
      <c r="A1044" s="49" t="s">
        <v>127</v>
      </c>
      <c r="B1044" s="49" t="s">
        <v>104</v>
      </c>
      <c r="C1044" s="49" t="s">
        <v>128</v>
      </c>
      <c r="D1044"/>
      <c r="E1044"/>
      <c r="F1044"/>
      <c r="G1044" s="49" t="s">
        <v>129</v>
      </c>
      <c r="H1044" s="49" t="s">
        <v>130</v>
      </c>
      <c r="I1044" s="49" t="s">
        <v>1015</v>
      </c>
      <c r="J1044"/>
      <c r="K1044" s="49" t="s">
        <v>70</v>
      </c>
      <c r="L1044" s="49" t="s">
        <v>131</v>
      </c>
      <c r="M1044"/>
      <c r="N1044"/>
      <c r="O1044" s="49" t="s">
        <v>1016</v>
      </c>
      <c r="P1044"/>
      <c r="Q1044" s="49" t="s">
        <v>1017</v>
      </c>
      <c r="R1044"/>
      <c r="S1044"/>
      <c r="T1044" s="49" t="s">
        <v>1272</v>
      </c>
      <c r="U1044" s="49" t="s">
        <v>1261</v>
      </c>
      <c r="V1044" s="49" t="s">
        <v>112</v>
      </c>
      <c r="W1044" s="50">
        <v>40582</v>
      </c>
      <c r="X1044" s="51" t="s">
        <v>1276</v>
      </c>
      <c r="Y1044" s="49" t="s">
        <v>1277</v>
      </c>
      <c r="Z1044" s="49" t="s">
        <v>1278</v>
      </c>
      <c r="AA1044" s="49" t="s">
        <v>105</v>
      </c>
      <c r="AB1044" s="49" t="s">
        <v>106</v>
      </c>
      <c r="AC1044" s="49" t="s">
        <v>107</v>
      </c>
      <c r="AD1044"/>
      <c r="AE1044" s="49" t="s">
        <v>1279</v>
      </c>
      <c r="AF1044" s="49" t="s">
        <v>1280</v>
      </c>
      <c r="AG1044"/>
      <c r="AH1044" s="49" t="s">
        <v>1281</v>
      </c>
      <c r="AI1044" s="49" t="s">
        <v>1041</v>
      </c>
      <c r="AJ1044" s="49" t="s">
        <v>108</v>
      </c>
      <c r="AK1044" s="49" t="s">
        <v>109</v>
      </c>
      <c r="AL1044" s="49" t="s">
        <v>110</v>
      </c>
      <c r="AM1044"/>
      <c r="AN1044" s="49" t="s">
        <v>75</v>
      </c>
      <c r="AO1044" s="49" t="s">
        <v>1042</v>
      </c>
      <c r="AP1044" s="52">
        <v>205.26</v>
      </c>
      <c r="AQ1044" s="52">
        <v>0</v>
      </c>
      <c r="AR1044" s="50">
        <v>1</v>
      </c>
      <c r="AS1044" s="50">
        <v>0</v>
      </c>
      <c r="AT1044" s="52">
        <v>15018.59</v>
      </c>
      <c r="AU1044" s="52">
        <v>14494.88</v>
      </c>
      <c r="AV1044" s="52">
        <v>136.5</v>
      </c>
      <c r="AW1044" s="52">
        <v>17922.060000000001</v>
      </c>
      <c r="AX1044" s="52">
        <v>7882.55</v>
      </c>
      <c r="AY1044" s="52">
        <v>25587.95</v>
      </c>
      <c r="AZ1044" s="52">
        <v>75015.69</v>
      </c>
      <c r="BA1044" s="52">
        <v>86434.07</v>
      </c>
      <c r="BB1044" s="52">
        <v>16188.15</v>
      </c>
      <c r="BC1044" s="52">
        <v>14363.65</v>
      </c>
      <c r="BD1044" s="52">
        <v>2801.29</v>
      </c>
      <c r="BE1044" s="52">
        <v>15018.59</v>
      </c>
      <c r="BF1044" s="52">
        <v>14494.88</v>
      </c>
      <c r="BG1044" s="52">
        <v>0</v>
      </c>
      <c r="BH1044" s="52">
        <v>0</v>
      </c>
      <c r="BI1044" s="52">
        <v>275708.88</v>
      </c>
      <c r="BJ1044" s="53">
        <v>574</v>
      </c>
      <c r="BK1044" s="54" t="s">
        <v>1047</v>
      </c>
      <c r="BL1044" s="55"/>
      <c r="BM1044" s="55"/>
      <c r="BN1044" s="55"/>
      <c r="BO1044" s="55"/>
      <c r="BP1044" s="55"/>
      <c r="BQ1044" s="55"/>
      <c r="BR1044" s="55"/>
      <c r="BS1044" s="55"/>
      <c r="BT1044" s="55"/>
      <c r="BU1044" s="55"/>
      <c r="BV1044" s="55"/>
      <c r="BW1044" s="55"/>
      <c r="BX1044" s="55"/>
      <c r="BY1044" s="55"/>
      <c r="BZ1044" s="55"/>
      <c r="CA1044" s="55"/>
      <c r="CB1044" s="55"/>
      <c r="CC1044" s="55"/>
      <c r="CD1044" s="55"/>
      <c r="CE1044" s="55"/>
      <c r="CF1044" s="55"/>
      <c r="CG1044" s="55"/>
      <c r="CH1044" s="55"/>
      <c r="CI1044" s="55"/>
    </row>
    <row r="1045" spans="1:87" s="1" customFormat="1" ht="15" x14ac:dyDescent="0.25">
      <c r="A1045" s="49" t="s">
        <v>127</v>
      </c>
      <c r="B1045" s="49" t="s">
        <v>104</v>
      </c>
      <c r="C1045" s="49" t="s">
        <v>128</v>
      </c>
      <c r="D1045"/>
      <c r="E1045"/>
      <c r="F1045"/>
      <c r="G1045" s="49" t="s">
        <v>129</v>
      </c>
      <c r="H1045" s="49" t="s">
        <v>130</v>
      </c>
      <c r="I1045" s="49" t="s">
        <v>1015</v>
      </c>
      <c r="J1045"/>
      <c r="K1045" s="49" t="s">
        <v>70</v>
      </c>
      <c r="L1045" s="49" t="s">
        <v>131</v>
      </c>
      <c r="M1045"/>
      <c r="N1045"/>
      <c r="O1045" s="49" t="s">
        <v>1016</v>
      </c>
      <c r="P1045"/>
      <c r="Q1045" s="49" t="s">
        <v>1017</v>
      </c>
      <c r="R1045"/>
      <c r="S1045"/>
      <c r="T1045" s="49" t="s">
        <v>1282</v>
      </c>
      <c r="U1045" s="49" t="s">
        <v>1272</v>
      </c>
      <c r="V1045" s="49" t="s">
        <v>112</v>
      </c>
      <c r="W1045" s="50">
        <v>31039</v>
      </c>
      <c r="X1045" s="51" t="s">
        <v>1283</v>
      </c>
      <c r="Y1045" s="49" t="s">
        <v>1284</v>
      </c>
      <c r="Z1045" s="49" t="s">
        <v>1285</v>
      </c>
      <c r="AA1045" s="49" t="s">
        <v>105</v>
      </c>
      <c r="AB1045" s="49" t="s">
        <v>106</v>
      </c>
      <c r="AC1045" s="49" t="s">
        <v>107</v>
      </c>
      <c r="AD1045"/>
      <c r="AE1045" s="49" t="s">
        <v>1286</v>
      </c>
      <c r="AF1045" s="49" t="s">
        <v>1280</v>
      </c>
      <c r="AG1045"/>
      <c r="AH1045" s="49" t="s">
        <v>1287</v>
      </c>
      <c r="AI1045" s="49" t="s">
        <v>1041</v>
      </c>
      <c r="AJ1045" s="49" t="s">
        <v>108</v>
      </c>
      <c r="AK1045" s="49" t="s">
        <v>109</v>
      </c>
      <c r="AL1045" s="49" t="s">
        <v>110</v>
      </c>
      <c r="AM1045"/>
      <c r="AN1045" s="49" t="s">
        <v>75</v>
      </c>
      <c r="AO1045" s="49" t="s">
        <v>1042</v>
      </c>
      <c r="AP1045" s="52">
        <v>432.03</v>
      </c>
      <c r="AQ1045" s="52">
        <v>0</v>
      </c>
      <c r="AR1045" s="50">
        <v>1</v>
      </c>
      <c r="AS1045" s="50">
        <v>0</v>
      </c>
      <c r="AT1045" s="52">
        <v>15018.59</v>
      </c>
      <c r="AU1045" s="52">
        <v>14494.88</v>
      </c>
      <c r="AV1045" s="52">
        <v>287.5</v>
      </c>
      <c r="AW1045" s="52">
        <v>17922.060000000001</v>
      </c>
      <c r="AX1045" s="52">
        <v>7882.55</v>
      </c>
      <c r="AY1045" s="52">
        <v>25587.95</v>
      </c>
      <c r="AZ1045" s="52">
        <v>75015.69</v>
      </c>
      <c r="BA1045" s="52">
        <v>86434.07</v>
      </c>
      <c r="BB1045" s="52">
        <v>16188.15</v>
      </c>
      <c r="BC1045" s="52">
        <v>14363.65</v>
      </c>
      <c r="BD1045" s="52">
        <v>2801.29</v>
      </c>
      <c r="BE1045" s="52">
        <v>15018.59</v>
      </c>
      <c r="BF1045" s="52">
        <v>14494.88</v>
      </c>
      <c r="BG1045" s="52">
        <v>0</v>
      </c>
      <c r="BH1045" s="52">
        <v>0</v>
      </c>
      <c r="BI1045" s="52">
        <v>275708.88</v>
      </c>
      <c r="BJ1045" s="53">
        <v>574</v>
      </c>
      <c r="BK1045" s="54" t="s">
        <v>1047</v>
      </c>
      <c r="BL1045" s="55"/>
      <c r="BM1045" s="55"/>
      <c r="BN1045" s="55"/>
      <c r="BO1045" s="55"/>
      <c r="BP1045" s="55"/>
      <c r="BQ1045" s="55"/>
      <c r="BR1045" s="55"/>
      <c r="BS1045" s="55"/>
      <c r="BT1045" s="55"/>
      <c r="BU1045" s="55"/>
      <c r="BV1045" s="55"/>
      <c r="BW1045" s="55"/>
      <c r="BX1045" s="55"/>
      <c r="BY1045" s="55"/>
      <c r="BZ1045" s="55"/>
      <c r="CA1045" s="55"/>
      <c r="CB1045" s="55"/>
      <c r="CC1045" s="55"/>
      <c r="CD1045" s="55"/>
      <c r="CE1045" s="55"/>
      <c r="CF1045" s="55"/>
      <c r="CG1045" s="55"/>
      <c r="CH1045" s="55"/>
      <c r="CI1045" s="55"/>
    </row>
    <row r="1046" spans="1:87" s="1" customFormat="1" ht="15" x14ac:dyDescent="0.25">
      <c r="A1046" s="49" t="s">
        <v>127</v>
      </c>
      <c r="B1046" s="49" t="s">
        <v>104</v>
      </c>
      <c r="C1046" s="49" t="s">
        <v>128</v>
      </c>
      <c r="D1046"/>
      <c r="E1046"/>
      <c r="F1046"/>
      <c r="G1046" s="49" t="s">
        <v>129</v>
      </c>
      <c r="H1046" s="49" t="s">
        <v>130</v>
      </c>
      <c r="I1046" s="49" t="s">
        <v>1015</v>
      </c>
      <c r="J1046"/>
      <c r="K1046" s="49" t="s">
        <v>70</v>
      </c>
      <c r="L1046" s="49" t="s">
        <v>131</v>
      </c>
      <c r="M1046"/>
      <c r="N1046"/>
      <c r="O1046" s="49" t="s">
        <v>1016</v>
      </c>
      <c r="P1046"/>
      <c r="Q1046" s="49" t="s">
        <v>1018</v>
      </c>
      <c r="R1046"/>
      <c r="S1046"/>
      <c r="T1046" s="49" t="s">
        <v>1282</v>
      </c>
      <c r="U1046" s="49" t="s">
        <v>1272</v>
      </c>
      <c r="V1046" s="49" t="s">
        <v>1288</v>
      </c>
      <c r="W1046" s="50">
        <v>36484</v>
      </c>
      <c r="X1046" s="51" t="s">
        <v>1289</v>
      </c>
      <c r="Y1046" s="49" t="s">
        <v>1025</v>
      </c>
      <c r="Z1046" s="49" t="s">
        <v>1026</v>
      </c>
      <c r="AA1046" s="49" t="s">
        <v>98</v>
      </c>
      <c r="AB1046" s="49" t="s">
        <v>99</v>
      </c>
      <c r="AC1046" s="49" t="s">
        <v>100</v>
      </c>
      <c r="AD1046"/>
      <c r="AE1046" s="49" t="s">
        <v>1027</v>
      </c>
      <c r="AF1046" s="49" t="s">
        <v>762</v>
      </c>
      <c r="AG1046" s="49" t="s">
        <v>763</v>
      </c>
      <c r="AH1046" s="49" t="s">
        <v>764</v>
      </c>
      <c r="AI1046" s="49" t="s">
        <v>74</v>
      </c>
      <c r="AJ1046" s="49" t="s">
        <v>98</v>
      </c>
      <c r="AK1046" s="49" t="s">
        <v>765</v>
      </c>
      <c r="AL1046" s="49" t="s">
        <v>765</v>
      </c>
      <c r="AM1046"/>
      <c r="AN1046" s="49" t="s">
        <v>75</v>
      </c>
      <c r="AO1046" s="49" t="s">
        <v>3</v>
      </c>
      <c r="AP1046" s="52">
        <v>606.15</v>
      </c>
      <c r="AQ1046" s="52">
        <v>0</v>
      </c>
      <c r="AR1046" s="50">
        <v>1</v>
      </c>
      <c r="AS1046" s="50">
        <v>0</v>
      </c>
      <c r="AT1046" s="52">
        <v>15018.59</v>
      </c>
      <c r="AU1046" s="52">
        <v>14494.88</v>
      </c>
      <c r="AV1046" s="52">
        <v>606.15</v>
      </c>
      <c r="AW1046" s="52">
        <v>17922.060000000001</v>
      </c>
      <c r="AX1046" s="52">
        <v>7882.55</v>
      </c>
      <c r="AY1046" s="52">
        <v>25587.95</v>
      </c>
      <c r="AZ1046" s="52">
        <v>75015.69</v>
      </c>
      <c r="BA1046" s="52">
        <v>86434.07</v>
      </c>
      <c r="BB1046" s="52">
        <v>16188.15</v>
      </c>
      <c r="BC1046" s="52">
        <v>14363.65</v>
      </c>
      <c r="BD1046" s="52">
        <v>2801.29</v>
      </c>
      <c r="BE1046" s="52">
        <v>15018.59</v>
      </c>
      <c r="BF1046" s="52">
        <v>14494.88</v>
      </c>
      <c r="BG1046" s="52">
        <v>0</v>
      </c>
      <c r="BH1046" s="52">
        <v>0</v>
      </c>
      <c r="BI1046" s="52">
        <v>275708.88</v>
      </c>
      <c r="BJ1046" s="53">
        <v>574</v>
      </c>
      <c r="BK1046" s="54" t="s">
        <v>1047</v>
      </c>
      <c r="BL1046" s="55"/>
      <c r="BM1046" s="55"/>
      <c r="BN1046" s="55"/>
      <c r="BO1046" s="55"/>
      <c r="BP1046" s="55"/>
      <c r="BQ1046" s="55"/>
      <c r="BR1046" s="55"/>
      <c r="BS1046" s="55"/>
      <c r="BT1046" s="55"/>
      <c r="BU1046" s="55"/>
      <c r="BV1046" s="55"/>
      <c r="BW1046" s="55"/>
      <c r="BX1046" s="55"/>
      <c r="BY1046" s="55"/>
      <c r="BZ1046" s="55"/>
      <c r="CA1046" s="55"/>
      <c r="CB1046" s="55"/>
      <c r="CC1046" s="55"/>
      <c r="CD1046" s="55"/>
      <c r="CE1046" s="55"/>
      <c r="CF1046" s="55"/>
      <c r="CG1046" s="55"/>
      <c r="CH1046" s="55"/>
      <c r="CI1046" s="55"/>
    </row>
    <row r="1047" spans="1:87" s="1" customFormat="1" ht="15" x14ac:dyDescent="0.25">
      <c r="A1047" s="49" t="s">
        <v>127</v>
      </c>
      <c r="B1047" s="49" t="s">
        <v>104</v>
      </c>
      <c r="C1047" s="49" t="s">
        <v>128</v>
      </c>
      <c r="D1047"/>
      <c r="E1047"/>
      <c r="F1047"/>
      <c r="G1047" s="49" t="s">
        <v>129</v>
      </c>
      <c r="H1047" s="49" t="s">
        <v>130</v>
      </c>
      <c r="I1047" s="49" t="s">
        <v>1015</v>
      </c>
      <c r="J1047"/>
      <c r="K1047" s="49" t="s">
        <v>70</v>
      </c>
      <c r="L1047" s="49" t="s">
        <v>131</v>
      </c>
      <c r="M1047"/>
      <c r="N1047"/>
      <c r="O1047" s="49" t="s">
        <v>1016</v>
      </c>
      <c r="P1047"/>
      <c r="Q1047" s="49" t="s">
        <v>1017</v>
      </c>
      <c r="R1047"/>
      <c r="S1047"/>
      <c r="T1047" s="49" t="s">
        <v>1290</v>
      </c>
      <c r="U1047" s="49" t="s">
        <v>1282</v>
      </c>
      <c r="V1047" s="49" t="s">
        <v>112</v>
      </c>
      <c r="W1047" s="50">
        <v>17269</v>
      </c>
      <c r="X1047" s="51" t="s">
        <v>1291</v>
      </c>
      <c r="Y1047" s="49" t="s">
        <v>1292</v>
      </c>
      <c r="Z1047" s="49" t="s">
        <v>1293</v>
      </c>
      <c r="AA1047" s="49" t="s">
        <v>105</v>
      </c>
      <c r="AB1047" s="49" t="s">
        <v>106</v>
      </c>
      <c r="AC1047" s="49" t="s">
        <v>107</v>
      </c>
      <c r="AD1047"/>
      <c r="AE1047" s="49" t="s">
        <v>1294</v>
      </c>
      <c r="AF1047" s="49" t="s">
        <v>1295</v>
      </c>
      <c r="AG1047"/>
      <c r="AH1047" s="49" t="s">
        <v>1296</v>
      </c>
      <c r="AI1047" s="49" t="s">
        <v>1041</v>
      </c>
      <c r="AJ1047" s="49" t="s">
        <v>108</v>
      </c>
      <c r="AK1047" s="49" t="s">
        <v>109</v>
      </c>
      <c r="AL1047" s="49" t="s">
        <v>110</v>
      </c>
      <c r="AM1047"/>
      <c r="AN1047" s="49" t="s">
        <v>75</v>
      </c>
      <c r="AO1047" s="49" t="s">
        <v>1042</v>
      </c>
      <c r="AP1047" s="52">
        <v>195.35</v>
      </c>
      <c r="AQ1047" s="52">
        <v>0</v>
      </c>
      <c r="AR1047" s="50">
        <v>1</v>
      </c>
      <c r="AS1047" s="50">
        <v>0</v>
      </c>
      <c r="AT1047" s="52">
        <v>15018.59</v>
      </c>
      <c r="AU1047" s="52">
        <v>14494.88</v>
      </c>
      <c r="AV1047" s="52">
        <v>130</v>
      </c>
      <c r="AW1047" s="52">
        <v>17922.060000000001</v>
      </c>
      <c r="AX1047" s="52">
        <v>7882.55</v>
      </c>
      <c r="AY1047" s="52">
        <v>25587.95</v>
      </c>
      <c r="AZ1047" s="52">
        <v>75015.69</v>
      </c>
      <c r="BA1047" s="52">
        <v>86434.07</v>
      </c>
      <c r="BB1047" s="52">
        <v>16188.15</v>
      </c>
      <c r="BC1047" s="52">
        <v>14363.65</v>
      </c>
      <c r="BD1047" s="52">
        <v>2801.29</v>
      </c>
      <c r="BE1047" s="52">
        <v>15018.59</v>
      </c>
      <c r="BF1047" s="52">
        <v>14494.88</v>
      </c>
      <c r="BG1047" s="52">
        <v>0</v>
      </c>
      <c r="BH1047" s="52">
        <v>0</v>
      </c>
      <c r="BI1047" s="52">
        <v>275708.88</v>
      </c>
      <c r="BJ1047" s="53">
        <v>574</v>
      </c>
      <c r="BK1047" s="54" t="s">
        <v>1047</v>
      </c>
      <c r="BL1047" s="55"/>
      <c r="BM1047" s="55"/>
      <c r="BN1047" s="55"/>
      <c r="BO1047" s="55"/>
      <c r="BP1047" s="55"/>
      <c r="BQ1047" s="55"/>
      <c r="BR1047" s="55"/>
      <c r="BS1047" s="55"/>
      <c r="BT1047" s="55"/>
      <c r="BU1047" s="55"/>
      <c r="BV1047" s="55"/>
      <c r="BW1047" s="55"/>
      <c r="BX1047" s="55"/>
      <c r="BY1047" s="55"/>
      <c r="BZ1047" s="55"/>
      <c r="CA1047" s="55"/>
      <c r="CB1047" s="55"/>
      <c r="CC1047" s="55"/>
      <c r="CD1047" s="55"/>
      <c r="CE1047" s="55"/>
      <c r="CF1047" s="55"/>
      <c r="CG1047" s="55"/>
      <c r="CH1047" s="55"/>
      <c r="CI1047" s="55"/>
    </row>
    <row r="1048" spans="1:87" s="1" customFormat="1" ht="15" x14ac:dyDescent="0.25">
      <c r="A1048" s="49" t="s">
        <v>127</v>
      </c>
      <c r="B1048" s="49" t="s">
        <v>104</v>
      </c>
      <c r="C1048" s="49" t="s">
        <v>128</v>
      </c>
      <c r="D1048"/>
      <c r="E1048"/>
      <c r="F1048"/>
      <c r="G1048" s="49" t="s">
        <v>129</v>
      </c>
      <c r="H1048" s="49" t="s">
        <v>130</v>
      </c>
      <c r="I1048" s="49" t="s">
        <v>1015</v>
      </c>
      <c r="J1048"/>
      <c r="K1048" s="49" t="s">
        <v>70</v>
      </c>
      <c r="L1048" s="49" t="s">
        <v>131</v>
      </c>
      <c r="M1048"/>
      <c r="N1048"/>
      <c r="O1048" s="49" t="s">
        <v>1016</v>
      </c>
      <c r="P1048"/>
      <c r="Q1048" s="49" t="s">
        <v>1018</v>
      </c>
      <c r="R1048"/>
      <c r="S1048"/>
      <c r="T1048" s="49" t="s">
        <v>1297</v>
      </c>
      <c r="U1048" s="49" t="s">
        <v>1297</v>
      </c>
      <c r="V1048" s="49" t="s">
        <v>1298</v>
      </c>
      <c r="W1048" s="50">
        <v>26404</v>
      </c>
      <c r="X1048" s="51" t="s">
        <v>1299</v>
      </c>
      <c r="Y1048" s="49" t="s">
        <v>837</v>
      </c>
      <c r="Z1048" s="49" t="s">
        <v>838</v>
      </c>
      <c r="AA1048" s="49" t="s">
        <v>76</v>
      </c>
      <c r="AB1048" s="49" t="s">
        <v>77</v>
      </c>
      <c r="AC1048" s="49" t="s">
        <v>78</v>
      </c>
      <c r="AD1048"/>
      <c r="AE1048" s="49" t="s">
        <v>171</v>
      </c>
      <c r="AF1048" s="49" t="s">
        <v>96</v>
      </c>
      <c r="AG1048" s="49" t="s">
        <v>73</v>
      </c>
      <c r="AH1048" s="49" t="s">
        <v>172</v>
      </c>
      <c r="AI1048" s="49" t="s">
        <v>74</v>
      </c>
      <c r="AJ1048" s="49" t="s">
        <v>79</v>
      </c>
      <c r="AK1048" s="49" t="s">
        <v>170</v>
      </c>
      <c r="AL1048" s="49" t="s">
        <v>170</v>
      </c>
      <c r="AM1048"/>
      <c r="AN1048" s="49" t="s">
        <v>75</v>
      </c>
      <c r="AO1048" s="49" t="s">
        <v>3</v>
      </c>
      <c r="AP1048" s="52">
        <v>31.85</v>
      </c>
      <c r="AQ1048" s="52">
        <v>0</v>
      </c>
      <c r="AR1048" s="50">
        <v>1</v>
      </c>
      <c r="AS1048" s="50">
        <v>0</v>
      </c>
      <c r="AT1048" s="52">
        <v>15018.59</v>
      </c>
      <c r="AU1048" s="52">
        <v>14494.88</v>
      </c>
      <c r="AV1048" s="52">
        <v>31.85</v>
      </c>
      <c r="AW1048" s="52">
        <v>17922.060000000001</v>
      </c>
      <c r="AX1048" s="52">
        <v>7882.55</v>
      </c>
      <c r="AY1048" s="52">
        <v>25587.95</v>
      </c>
      <c r="AZ1048" s="52">
        <v>75015.69</v>
      </c>
      <c r="BA1048" s="52">
        <v>86434.07</v>
      </c>
      <c r="BB1048" s="52">
        <v>16188.15</v>
      </c>
      <c r="BC1048" s="52">
        <v>14363.65</v>
      </c>
      <c r="BD1048" s="52">
        <v>2801.29</v>
      </c>
      <c r="BE1048" s="52">
        <v>15018.59</v>
      </c>
      <c r="BF1048" s="52">
        <v>14494.88</v>
      </c>
      <c r="BG1048" s="52">
        <v>0</v>
      </c>
      <c r="BH1048" s="52">
        <v>0</v>
      </c>
      <c r="BI1048" s="52">
        <v>275708.88</v>
      </c>
      <c r="BJ1048" s="53">
        <v>574</v>
      </c>
      <c r="BK1048" s="54" t="s">
        <v>1047</v>
      </c>
      <c r="BL1048" s="55"/>
      <c r="BM1048" s="55"/>
      <c r="BN1048" s="55"/>
      <c r="BO1048" s="55"/>
      <c r="BP1048" s="55"/>
      <c r="BQ1048" s="55"/>
      <c r="BR1048" s="55"/>
      <c r="BS1048" s="55"/>
      <c r="BT1048" s="55"/>
      <c r="BU1048" s="55"/>
      <c r="BV1048" s="55"/>
      <c r="BW1048" s="55"/>
      <c r="BX1048" s="55"/>
      <c r="BY1048" s="55"/>
      <c r="BZ1048" s="55"/>
      <c r="CA1048" s="55"/>
      <c r="CB1048" s="55"/>
      <c r="CC1048" s="55"/>
      <c r="CD1048" s="55"/>
      <c r="CE1048" s="55"/>
      <c r="CF1048" s="55"/>
      <c r="CG1048" s="55"/>
      <c r="CH1048" s="55"/>
      <c r="CI1048" s="55"/>
    </row>
    <row r="1049" spans="1:87" s="1" customFormat="1" ht="15" x14ac:dyDescent="0.25">
      <c r="A1049" s="49" t="s">
        <v>127</v>
      </c>
      <c r="B1049" s="49" t="s">
        <v>104</v>
      </c>
      <c r="C1049" s="49" t="s">
        <v>128</v>
      </c>
      <c r="D1049"/>
      <c r="E1049"/>
      <c r="F1049"/>
      <c r="G1049" s="49" t="s">
        <v>129</v>
      </c>
      <c r="H1049" s="49" t="s">
        <v>130</v>
      </c>
      <c r="I1049" s="49" t="s">
        <v>1015</v>
      </c>
      <c r="J1049"/>
      <c r="K1049" s="49" t="s">
        <v>70</v>
      </c>
      <c r="L1049" s="49" t="s">
        <v>131</v>
      </c>
      <c r="M1049"/>
      <c r="N1049"/>
      <c r="O1049" s="49" t="s">
        <v>1016</v>
      </c>
      <c r="P1049"/>
      <c r="Q1049" s="49" t="s">
        <v>1018</v>
      </c>
      <c r="R1049"/>
      <c r="S1049"/>
      <c r="T1049" s="49" t="s">
        <v>1297</v>
      </c>
      <c r="U1049" s="49" t="s">
        <v>1290</v>
      </c>
      <c r="V1049" s="49" t="s">
        <v>1300</v>
      </c>
      <c r="W1049" s="50">
        <v>24366</v>
      </c>
      <c r="X1049" s="51" t="s">
        <v>1301</v>
      </c>
      <c r="Y1049" s="49" t="s">
        <v>972</v>
      </c>
      <c r="Z1049" s="49" t="s">
        <v>973</v>
      </c>
      <c r="AA1049" s="49" t="s">
        <v>76</v>
      </c>
      <c r="AB1049" s="49" t="s">
        <v>102</v>
      </c>
      <c r="AC1049" s="49" t="s">
        <v>103</v>
      </c>
      <c r="AD1049"/>
      <c r="AE1049" s="49" t="s">
        <v>171</v>
      </c>
      <c r="AF1049" s="49" t="s">
        <v>96</v>
      </c>
      <c r="AG1049" s="49" t="s">
        <v>73</v>
      </c>
      <c r="AH1049" s="49" t="s">
        <v>172</v>
      </c>
      <c r="AI1049" s="49" t="s">
        <v>74</v>
      </c>
      <c r="AJ1049" s="49" t="s">
        <v>79</v>
      </c>
      <c r="AK1049" s="49" t="s">
        <v>170</v>
      </c>
      <c r="AL1049" s="49" t="s">
        <v>170</v>
      </c>
      <c r="AM1049"/>
      <c r="AN1049" s="49" t="s">
        <v>75</v>
      </c>
      <c r="AO1049" s="49" t="s">
        <v>3</v>
      </c>
      <c r="AP1049" s="52">
        <v>22.38</v>
      </c>
      <c r="AQ1049" s="52">
        <v>0</v>
      </c>
      <c r="AR1049" s="50">
        <v>1</v>
      </c>
      <c r="AS1049" s="50">
        <v>0</v>
      </c>
      <c r="AT1049" s="52">
        <v>15018.59</v>
      </c>
      <c r="AU1049" s="52">
        <v>14494.88</v>
      </c>
      <c r="AV1049" s="52">
        <v>22.38</v>
      </c>
      <c r="AW1049" s="52">
        <v>17922.060000000001</v>
      </c>
      <c r="AX1049" s="52">
        <v>7882.55</v>
      </c>
      <c r="AY1049" s="52">
        <v>25587.95</v>
      </c>
      <c r="AZ1049" s="52">
        <v>75015.69</v>
      </c>
      <c r="BA1049" s="52">
        <v>86434.07</v>
      </c>
      <c r="BB1049" s="52">
        <v>16188.15</v>
      </c>
      <c r="BC1049" s="52">
        <v>14363.65</v>
      </c>
      <c r="BD1049" s="52">
        <v>2801.29</v>
      </c>
      <c r="BE1049" s="52">
        <v>15018.59</v>
      </c>
      <c r="BF1049" s="52">
        <v>14494.88</v>
      </c>
      <c r="BG1049" s="52">
        <v>0</v>
      </c>
      <c r="BH1049" s="52">
        <v>0</v>
      </c>
      <c r="BI1049" s="52">
        <v>275708.88</v>
      </c>
      <c r="BJ1049" s="53">
        <v>574</v>
      </c>
      <c r="BK1049" s="54" t="s">
        <v>1047</v>
      </c>
      <c r="BL1049" s="55"/>
      <c r="BM1049" s="55"/>
      <c r="BN1049" s="55"/>
      <c r="BO1049" s="55"/>
      <c r="BP1049" s="55"/>
      <c r="BQ1049" s="55"/>
      <c r="BR1049" s="55"/>
      <c r="BS1049" s="55"/>
      <c r="BT1049" s="55"/>
      <c r="BU1049" s="55"/>
      <c r="BV1049" s="55"/>
      <c r="BW1049" s="55"/>
      <c r="BX1049" s="55"/>
      <c r="BY1049" s="55"/>
      <c r="BZ1049" s="55"/>
      <c r="CA1049" s="55"/>
      <c r="CB1049" s="55"/>
      <c r="CC1049" s="55"/>
      <c r="CD1049" s="55"/>
      <c r="CE1049" s="55"/>
      <c r="CF1049" s="55"/>
      <c r="CG1049" s="55"/>
      <c r="CH1049" s="55"/>
      <c r="CI1049" s="55"/>
    </row>
    <row r="1050" spans="1:87" s="1" customFormat="1" ht="15" x14ac:dyDescent="0.25">
      <c r="A1050" s="49" t="s">
        <v>127</v>
      </c>
      <c r="B1050" s="49" t="s">
        <v>104</v>
      </c>
      <c r="C1050" s="49" t="s">
        <v>128</v>
      </c>
      <c r="D1050"/>
      <c r="E1050"/>
      <c r="F1050"/>
      <c r="G1050" s="49" t="s">
        <v>129</v>
      </c>
      <c r="H1050" s="49" t="s">
        <v>130</v>
      </c>
      <c r="I1050" s="49" t="s">
        <v>1015</v>
      </c>
      <c r="J1050"/>
      <c r="K1050" s="49" t="s">
        <v>70</v>
      </c>
      <c r="L1050" s="49" t="s">
        <v>131</v>
      </c>
      <c r="M1050"/>
      <c r="N1050"/>
      <c r="O1050" s="49" t="s">
        <v>1016</v>
      </c>
      <c r="P1050"/>
      <c r="Q1050" s="49" t="s">
        <v>1018</v>
      </c>
      <c r="R1050"/>
      <c r="S1050"/>
      <c r="T1050" s="49" t="s">
        <v>1297</v>
      </c>
      <c r="U1050" s="49" t="s">
        <v>1297</v>
      </c>
      <c r="V1050" s="49" t="s">
        <v>1302</v>
      </c>
      <c r="W1050" s="50">
        <v>24467</v>
      </c>
      <c r="X1050" s="51" t="s">
        <v>1303</v>
      </c>
      <c r="Y1050" s="49" t="s">
        <v>1028</v>
      </c>
      <c r="Z1050" s="49" t="s">
        <v>1029</v>
      </c>
      <c r="AA1050" s="49" t="s">
        <v>94</v>
      </c>
      <c r="AB1050" s="49" t="s">
        <v>1030</v>
      </c>
      <c r="AC1050" s="49" t="s">
        <v>95</v>
      </c>
      <c r="AD1050"/>
      <c r="AE1050" s="49" t="s">
        <v>1031</v>
      </c>
      <c r="AF1050" s="49" t="s">
        <v>1032</v>
      </c>
      <c r="AG1050" s="49" t="s">
        <v>115</v>
      </c>
      <c r="AH1050" s="49" t="s">
        <v>1033</v>
      </c>
      <c r="AI1050" s="49" t="s">
        <v>74</v>
      </c>
      <c r="AJ1050" s="49" t="s">
        <v>97</v>
      </c>
      <c r="AK1050" s="49" t="s">
        <v>109</v>
      </c>
      <c r="AL1050" s="49" t="s">
        <v>110</v>
      </c>
      <c r="AM1050"/>
      <c r="AN1050" s="49" t="s">
        <v>75</v>
      </c>
      <c r="AO1050" s="49" t="s">
        <v>3</v>
      </c>
      <c r="AP1050" s="52">
        <v>63.23</v>
      </c>
      <c r="AQ1050" s="52">
        <v>0</v>
      </c>
      <c r="AR1050" s="50">
        <v>1</v>
      </c>
      <c r="AS1050" s="50">
        <v>0</v>
      </c>
      <c r="AT1050" s="52">
        <v>15018.59</v>
      </c>
      <c r="AU1050" s="52">
        <v>14494.88</v>
      </c>
      <c r="AV1050" s="52">
        <v>63.23</v>
      </c>
      <c r="AW1050" s="52">
        <v>17922.060000000001</v>
      </c>
      <c r="AX1050" s="52">
        <v>7882.55</v>
      </c>
      <c r="AY1050" s="52">
        <v>25587.95</v>
      </c>
      <c r="AZ1050" s="52">
        <v>75015.69</v>
      </c>
      <c r="BA1050" s="52">
        <v>86434.07</v>
      </c>
      <c r="BB1050" s="52">
        <v>16188.15</v>
      </c>
      <c r="BC1050" s="52">
        <v>14363.65</v>
      </c>
      <c r="BD1050" s="52">
        <v>2801.29</v>
      </c>
      <c r="BE1050" s="52">
        <v>15018.59</v>
      </c>
      <c r="BF1050" s="52">
        <v>14494.88</v>
      </c>
      <c r="BG1050" s="52">
        <v>0</v>
      </c>
      <c r="BH1050" s="52">
        <v>0</v>
      </c>
      <c r="BI1050" s="52">
        <v>275708.88</v>
      </c>
      <c r="BJ1050" s="53">
        <v>574</v>
      </c>
      <c r="BK1050" s="54" t="s">
        <v>1047</v>
      </c>
      <c r="BL1050" s="55"/>
      <c r="BM1050" s="55"/>
      <c r="BN1050" s="55"/>
      <c r="BO1050" s="55"/>
      <c r="BP1050" s="55"/>
      <c r="BQ1050" s="55"/>
      <c r="BR1050" s="55"/>
      <c r="BS1050" s="55"/>
      <c r="BT1050" s="55"/>
      <c r="BU1050" s="55"/>
      <c r="BV1050" s="55"/>
      <c r="BW1050" s="55"/>
      <c r="BX1050" s="55"/>
      <c r="BY1050" s="55"/>
      <c r="BZ1050" s="55"/>
      <c r="CA1050" s="55"/>
      <c r="CB1050" s="55"/>
      <c r="CC1050" s="55"/>
      <c r="CD1050" s="55"/>
      <c r="CE1050" s="55"/>
      <c r="CF1050" s="55"/>
      <c r="CG1050" s="55"/>
      <c r="CH1050" s="55"/>
      <c r="CI1050" s="55"/>
    </row>
    <row r="1051" spans="1:87" s="1" customFormat="1" ht="15" x14ac:dyDescent="0.25">
      <c r="A1051" s="49" t="s">
        <v>127</v>
      </c>
      <c r="B1051" s="49" t="s">
        <v>104</v>
      </c>
      <c r="C1051" s="49" t="s">
        <v>128</v>
      </c>
      <c r="D1051"/>
      <c r="E1051"/>
      <c r="F1051"/>
      <c r="G1051" s="49" t="s">
        <v>129</v>
      </c>
      <c r="H1051" s="49" t="s">
        <v>130</v>
      </c>
      <c r="I1051" s="49" t="s">
        <v>1015</v>
      </c>
      <c r="J1051"/>
      <c r="K1051" s="49" t="s">
        <v>70</v>
      </c>
      <c r="L1051" s="49" t="s">
        <v>131</v>
      </c>
      <c r="M1051"/>
      <c r="N1051"/>
      <c r="O1051" s="49" t="s">
        <v>1016</v>
      </c>
      <c r="P1051"/>
      <c r="Q1051" s="49" t="s">
        <v>1018</v>
      </c>
      <c r="R1051"/>
      <c r="S1051"/>
      <c r="T1051" s="49" t="s">
        <v>1297</v>
      </c>
      <c r="U1051" s="49" t="s">
        <v>1297</v>
      </c>
      <c r="V1051" s="49" t="s">
        <v>1304</v>
      </c>
      <c r="W1051" s="50">
        <v>24468</v>
      </c>
      <c r="X1051" s="51" t="s">
        <v>1305</v>
      </c>
      <c r="Y1051" s="49" t="s">
        <v>1028</v>
      </c>
      <c r="Z1051" s="49" t="s">
        <v>1029</v>
      </c>
      <c r="AA1051" s="49" t="s">
        <v>94</v>
      </c>
      <c r="AB1051" s="49" t="s">
        <v>1030</v>
      </c>
      <c r="AC1051" s="49" t="s">
        <v>95</v>
      </c>
      <c r="AD1051"/>
      <c r="AE1051" s="49" t="s">
        <v>1031</v>
      </c>
      <c r="AF1051" s="49" t="s">
        <v>1032</v>
      </c>
      <c r="AG1051" s="49" t="s">
        <v>115</v>
      </c>
      <c r="AH1051" s="49" t="s">
        <v>1033</v>
      </c>
      <c r="AI1051" s="49" t="s">
        <v>74</v>
      </c>
      <c r="AJ1051" s="49" t="s">
        <v>97</v>
      </c>
      <c r="AK1051" s="49" t="s">
        <v>109</v>
      </c>
      <c r="AL1051" s="49" t="s">
        <v>110</v>
      </c>
      <c r="AM1051"/>
      <c r="AN1051" s="49" t="s">
        <v>75</v>
      </c>
      <c r="AO1051" s="49" t="s">
        <v>3</v>
      </c>
      <c r="AP1051" s="52">
        <v>287.43</v>
      </c>
      <c r="AQ1051" s="52">
        <v>0</v>
      </c>
      <c r="AR1051" s="50">
        <v>1</v>
      </c>
      <c r="AS1051" s="50">
        <v>0</v>
      </c>
      <c r="AT1051" s="52">
        <v>15018.59</v>
      </c>
      <c r="AU1051" s="52">
        <v>14494.88</v>
      </c>
      <c r="AV1051" s="52">
        <v>287.43</v>
      </c>
      <c r="AW1051" s="52">
        <v>17922.060000000001</v>
      </c>
      <c r="AX1051" s="52">
        <v>7882.55</v>
      </c>
      <c r="AY1051" s="52">
        <v>25587.95</v>
      </c>
      <c r="AZ1051" s="52">
        <v>75015.69</v>
      </c>
      <c r="BA1051" s="52">
        <v>86434.07</v>
      </c>
      <c r="BB1051" s="52">
        <v>16188.15</v>
      </c>
      <c r="BC1051" s="52">
        <v>14363.65</v>
      </c>
      <c r="BD1051" s="52">
        <v>2801.29</v>
      </c>
      <c r="BE1051" s="52">
        <v>15018.59</v>
      </c>
      <c r="BF1051" s="52">
        <v>14494.88</v>
      </c>
      <c r="BG1051" s="52">
        <v>0</v>
      </c>
      <c r="BH1051" s="52">
        <v>0</v>
      </c>
      <c r="BI1051" s="52">
        <v>275708.88</v>
      </c>
      <c r="BJ1051" s="53">
        <v>574</v>
      </c>
      <c r="BK1051" s="54" t="s">
        <v>1047</v>
      </c>
      <c r="BL1051" s="55"/>
      <c r="BM1051" s="55"/>
      <c r="BN1051" s="55"/>
      <c r="BO1051" s="55"/>
      <c r="BP1051" s="55"/>
      <c r="BQ1051" s="55"/>
      <c r="BR1051" s="55"/>
      <c r="BS1051" s="55"/>
      <c r="BT1051" s="55"/>
      <c r="BU1051" s="55"/>
      <c r="BV1051" s="55"/>
      <c r="BW1051" s="55"/>
      <c r="BX1051" s="55"/>
      <c r="BY1051" s="55"/>
      <c r="BZ1051" s="55"/>
      <c r="CA1051" s="55"/>
      <c r="CB1051" s="55"/>
      <c r="CC1051" s="55"/>
      <c r="CD1051" s="55"/>
      <c r="CE1051" s="55"/>
      <c r="CF1051" s="55"/>
      <c r="CG1051" s="55"/>
      <c r="CH1051" s="55"/>
      <c r="CI1051" s="55"/>
    </row>
    <row r="1052" spans="1:87" s="1" customFormat="1" ht="15" x14ac:dyDescent="0.25">
      <c r="A1052" s="49" t="s">
        <v>127</v>
      </c>
      <c r="B1052" s="49" t="s">
        <v>104</v>
      </c>
      <c r="C1052" s="49" t="s">
        <v>128</v>
      </c>
      <c r="D1052"/>
      <c r="E1052"/>
      <c r="F1052"/>
      <c r="G1052" s="49" t="s">
        <v>129</v>
      </c>
      <c r="H1052" s="49" t="s">
        <v>130</v>
      </c>
      <c r="I1052" s="49" t="s">
        <v>1015</v>
      </c>
      <c r="J1052"/>
      <c r="K1052" s="49" t="s">
        <v>70</v>
      </c>
      <c r="L1052" s="49" t="s">
        <v>131</v>
      </c>
      <c r="M1052"/>
      <c r="N1052"/>
      <c r="O1052" s="49" t="s">
        <v>1016</v>
      </c>
      <c r="P1052"/>
      <c r="Q1052" s="49" t="s">
        <v>1017</v>
      </c>
      <c r="R1052"/>
      <c r="S1052"/>
      <c r="T1052" s="49" t="s">
        <v>1297</v>
      </c>
      <c r="U1052" s="49" t="s">
        <v>1297</v>
      </c>
      <c r="V1052" s="49" t="s">
        <v>112</v>
      </c>
      <c r="W1052" s="50">
        <v>24860</v>
      </c>
      <c r="X1052" s="51" t="s">
        <v>1306</v>
      </c>
      <c r="Y1052" s="49" t="s">
        <v>1307</v>
      </c>
      <c r="Z1052" s="49" t="s">
        <v>1308</v>
      </c>
      <c r="AA1052" s="49" t="s">
        <v>180</v>
      </c>
      <c r="AB1052" s="49" t="s">
        <v>181</v>
      </c>
      <c r="AC1052" s="49" t="s">
        <v>182</v>
      </c>
      <c r="AD1052"/>
      <c r="AE1052" s="49" t="s">
        <v>1309</v>
      </c>
      <c r="AF1052" s="49" t="s">
        <v>1310</v>
      </c>
      <c r="AG1052"/>
      <c r="AH1052" s="49" t="s">
        <v>1311</v>
      </c>
      <c r="AI1052" s="49" t="s">
        <v>1041</v>
      </c>
      <c r="AJ1052" s="49" t="s">
        <v>183</v>
      </c>
      <c r="AK1052" s="49" t="s">
        <v>109</v>
      </c>
      <c r="AL1052" s="49" t="s">
        <v>110</v>
      </c>
      <c r="AM1052"/>
      <c r="AN1052" s="49" t="s">
        <v>75</v>
      </c>
      <c r="AO1052" s="49" t="s">
        <v>1042</v>
      </c>
      <c r="AP1052" s="52">
        <v>43.58</v>
      </c>
      <c r="AQ1052" s="52">
        <v>0</v>
      </c>
      <c r="AR1052" s="50">
        <v>1</v>
      </c>
      <c r="AS1052" s="50">
        <v>0</v>
      </c>
      <c r="AT1052" s="52">
        <v>15018.59</v>
      </c>
      <c r="AU1052" s="52">
        <v>14494.88</v>
      </c>
      <c r="AV1052" s="52">
        <v>29</v>
      </c>
      <c r="AW1052" s="52">
        <v>17922.060000000001</v>
      </c>
      <c r="AX1052" s="52">
        <v>7882.55</v>
      </c>
      <c r="AY1052" s="52">
        <v>25587.95</v>
      </c>
      <c r="AZ1052" s="52">
        <v>75015.69</v>
      </c>
      <c r="BA1052" s="52">
        <v>86434.07</v>
      </c>
      <c r="BB1052" s="52">
        <v>16188.15</v>
      </c>
      <c r="BC1052" s="52">
        <v>14363.65</v>
      </c>
      <c r="BD1052" s="52">
        <v>2801.29</v>
      </c>
      <c r="BE1052" s="52">
        <v>15018.59</v>
      </c>
      <c r="BF1052" s="52">
        <v>14494.88</v>
      </c>
      <c r="BG1052" s="52">
        <v>0</v>
      </c>
      <c r="BH1052" s="52">
        <v>0</v>
      </c>
      <c r="BI1052" s="52">
        <v>275708.88</v>
      </c>
      <c r="BJ1052" s="53">
        <v>574</v>
      </c>
      <c r="BK1052" s="54" t="s">
        <v>1047</v>
      </c>
      <c r="BL1052" s="55"/>
      <c r="BM1052" s="55"/>
      <c r="BN1052" s="55"/>
      <c r="BO1052" s="55"/>
      <c r="BP1052" s="55"/>
      <c r="BQ1052" s="55"/>
      <c r="BR1052" s="55"/>
      <c r="BS1052" s="55"/>
      <c r="BT1052" s="55"/>
      <c r="BU1052" s="55"/>
      <c r="BV1052" s="55"/>
      <c r="BW1052" s="55"/>
      <c r="BX1052" s="55"/>
      <c r="BY1052" s="55"/>
      <c r="BZ1052" s="55"/>
      <c r="CA1052" s="55"/>
      <c r="CB1052" s="55"/>
      <c r="CC1052" s="55"/>
      <c r="CD1052" s="55"/>
      <c r="CE1052" s="55"/>
      <c r="CF1052" s="55"/>
      <c r="CG1052" s="55"/>
      <c r="CH1052" s="55"/>
      <c r="CI1052" s="55"/>
    </row>
    <row r="1053" spans="1:87" s="1" customFormat="1" ht="15" x14ac:dyDescent="0.25">
      <c r="A1053" s="49" t="s">
        <v>127</v>
      </c>
      <c r="B1053" s="49" t="s">
        <v>104</v>
      </c>
      <c r="C1053" s="49" t="s">
        <v>128</v>
      </c>
      <c r="D1053"/>
      <c r="E1053"/>
      <c r="F1053"/>
      <c r="G1053" s="49" t="s">
        <v>129</v>
      </c>
      <c r="H1053" s="49" t="s">
        <v>130</v>
      </c>
      <c r="I1053" s="49" t="s">
        <v>1015</v>
      </c>
      <c r="J1053"/>
      <c r="K1053" s="49" t="s">
        <v>70</v>
      </c>
      <c r="L1053" s="49" t="s">
        <v>131</v>
      </c>
      <c r="M1053"/>
      <c r="N1053"/>
      <c r="O1053" s="49" t="s">
        <v>1016</v>
      </c>
      <c r="P1053"/>
      <c r="Q1053" s="49" t="s">
        <v>1017</v>
      </c>
      <c r="R1053"/>
      <c r="S1053"/>
      <c r="T1053" s="49" t="s">
        <v>1297</v>
      </c>
      <c r="U1053" s="49" t="s">
        <v>1297</v>
      </c>
      <c r="V1053" s="49" t="s">
        <v>112</v>
      </c>
      <c r="W1053" s="50">
        <v>24861</v>
      </c>
      <c r="X1053" s="51" t="s">
        <v>1306</v>
      </c>
      <c r="Y1053" s="49" t="s">
        <v>1307</v>
      </c>
      <c r="Z1053" s="49" t="s">
        <v>1308</v>
      </c>
      <c r="AA1053" s="49" t="s">
        <v>180</v>
      </c>
      <c r="AB1053" s="49" t="s">
        <v>181</v>
      </c>
      <c r="AC1053" s="49" t="s">
        <v>182</v>
      </c>
      <c r="AD1053"/>
      <c r="AE1053" s="49" t="s">
        <v>1309</v>
      </c>
      <c r="AF1053" s="49" t="s">
        <v>1310</v>
      </c>
      <c r="AG1053"/>
      <c r="AH1053" s="49" t="s">
        <v>1311</v>
      </c>
      <c r="AI1053" s="49" t="s">
        <v>1041</v>
      </c>
      <c r="AJ1053" s="49" t="s">
        <v>183</v>
      </c>
      <c r="AK1053" s="49" t="s">
        <v>109</v>
      </c>
      <c r="AL1053" s="49" t="s">
        <v>110</v>
      </c>
      <c r="AM1053"/>
      <c r="AN1053" s="49" t="s">
        <v>75</v>
      </c>
      <c r="AO1053" s="49" t="s">
        <v>1042</v>
      </c>
      <c r="AP1053" s="52">
        <v>1885.93</v>
      </c>
      <c r="AQ1053" s="52">
        <v>0</v>
      </c>
      <c r="AR1053" s="50">
        <v>1</v>
      </c>
      <c r="AS1053" s="50">
        <v>0</v>
      </c>
      <c r="AT1053" s="52">
        <v>15018.59</v>
      </c>
      <c r="AU1053" s="52">
        <v>14494.88</v>
      </c>
      <c r="AV1053" s="52">
        <v>1255</v>
      </c>
      <c r="AW1053" s="52">
        <v>17922.060000000001</v>
      </c>
      <c r="AX1053" s="52">
        <v>7882.55</v>
      </c>
      <c r="AY1053" s="52">
        <v>25587.95</v>
      </c>
      <c r="AZ1053" s="52">
        <v>75015.69</v>
      </c>
      <c r="BA1053" s="52">
        <v>86434.07</v>
      </c>
      <c r="BB1053" s="52">
        <v>16188.15</v>
      </c>
      <c r="BC1053" s="52">
        <v>14363.65</v>
      </c>
      <c r="BD1053" s="52">
        <v>2801.29</v>
      </c>
      <c r="BE1053" s="52">
        <v>15018.59</v>
      </c>
      <c r="BF1053" s="52">
        <v>14494.88</v>
      </c>
      <c r="BG1053" s="52">
        <v>0</v>
      </c>
      <c r="BH1053" s="52">
        <v>0</v>
      </c>
      <c r="BI1053" s="52">
        <v>275708.88</v>
      </c>
      <c r="BJ1053" s="53">
        <v>574</v>
      </c>
      <c r="BK1053" s="54" t="s">
        <v>1047</v>
      </c>
      <c r="BL1053" s="55"/>
      <c r="BM1053" s="55"/>
      <c r="BN1053" s="55"/>
      <c r="BO1053" s="55"/>
      <c r="BP1053" s="55"/>
      <c r="BQ1053" s="55"/>
      <c r="BR1053" s="55"/>
      <c r="BS1053" s="55"/>
      <c r="BT1053" s="55"/>
      <c r="BU1053" s="55"/>
      <c r="BV1053" s="55"/>
      <c r="BW1053" s="55"/>
      <c r="BX1053" s="55"/>
      <c r="BY1053" s="55"/>
      <c r="BZ1053" s="55"/>
      <c r="CA1053" s="55"/>
      <c r="CB1053" s="55"/>
      <c r="CC1053" s="55"/>
      <c r="CD1053" s="55"/>
      <c r="CE1053" s="55"/>
      <c r="CF1053" s="55"/>
      <c r="CG1053" s="55"/>
      <c r="CH1053" s="55"/>
      <c r="CI1053" s="55"/>
    </row>
    <row r="1054" spans="1:87" s="1" customFormat="1" ht="15" x14ac:dyDescent="0.25">
      <c r="A1054" s="49" t="s">
        <v>127</v>
      </c>
      <c r="B1054" s="49" t="s">
        <v>104</v>
      </c>
      <c r="C1054" s="49" t="s">
        <v>128</v>
      </c>
      <c r="D1054"/>
      <c r="E1054"/>
      <c r="F1054"/>
      <c r="G1054" s="49" t="s">
        <v>129</v>
      </c>
      <c r="H1054" s="49" t="s">
        <v>130</v>
      </c>
      <c r="I1054" s="49" t="s">
        <v>1015</v>
      </c>
      <c r="J1054"/>
      <c r="K1054" s="49" t="s">
        <v>70</v>
      </c>
      <c r="L1054" s="49" t="s">
        <v>131</v>
      </c>
      <c r="M1054"/>
      <c r="N1054"/>
      <c r="O1054" s="49" t="s">
        <v>1016</v>
      </c>
      <c r="P1054"/>
      <c r="Q1054" s="49" t="s">
        <v>1017</v>
      </c>
      <c r="R1054"/>
      <c r="S1054"/>
      <c r="T1054" s="49" t="s">
        <v>1297</v>
      </c>
      <c r="U1054" s="49" t="s">
        <v>1290</v>
      </c>
      <c r="V1054" s="49" t="s">
        <v>801</v>
      </c>
      <c r="W1054" s="50">
        <v>23255</v>
      </c>
      <c r="X1054" s="51" t="s">
        <v>1312</v>
      </c>
      <c r="Y1054" s="49" t="s">
        <v>1313</v>
      </c>
      <c r="Z1054" s="49" t="s">
        <v>1314</v>
      </c>
      <c r="AA1054" s="49" t="s">
        <v>1176</v>
      </c>
      <c r="AB1054" s="49" t="s">
        <v>1177</v>
      </c>
      <c r="AC1054" s="49" t="s">
        <v>195</v>
      </c>
      <c r="AD1054"/>
      <c r="AE1054" s="49" t="s">
        <v>1315</v>
      </c>
      <c r="AF1054" s="49" t="s">
        <v>1039</v>
      </c>
      <c r="AG1054"/>
      <c r="AH1054" s="49" t="s">
        <v>1316</v>
      </c>
      <c r="AI1054" s="49" t="s">
        <v>1041</v>
      </c>
      <c r="AJ1054" s="49" t="s">
        <v>1176</v>
      </c>
      <c r="AK1054" s="49" t="s">
        <v>1317</v>
      </c>
      <c r="AL1054" s="49" t="s">
        <v>1317</v>
      </c>
      <c r="AM1054"/>
      <c r="AN1054" s="49" t="s">
        <v>75</v>
      </c>
      <c r="AO1054" s="49" t="s">
        <v>1042</v>
      </c>
      <c r="AP1054" s="52">
        <v>424.74</v>
      </c>
      <c r="AQ1054" s="52">
        <v>0</v>
      </c>
      <c r="AR1054" s="50">
        <v>1</v>
      </c>
      <c r="AS1054" s="50">
        <v>0</v>
      </c>
      <c r="AT1054" s="52">
        <v>15018.59</v>
      </c>
      <c r="AU1054" s="52">
        <v>14494.88</v>
      </c>
      <c r="AV1054" s="52">
        <v>282.64999999999998</v>
      </c>
      <c r="AW1054" s="52">
        <v>17922.060000000001</v>
      </c>
      <c r="AX1054" s="52">
        <v>7882.55</v>
      </c>
      <c r="AY1054" s="52">
        <v>25587.95</v>
      </c>
      <c r="AZ1054" s="52">
        <v>75015.69</v>
      </c>
      <c r="BA1054" s="52">
        <v>86434.07</v>
      </c>
      <c r="BB1054" s="52">
        <v>16188.15</v>
      </c>
      <c r="BC1054" s="52">
        <v>14363.65</v>
      </c>
      <c r="BD1054" s="52">
        <v>2801.29</v>
      </c>
      <c r="BE1054" s="52">
        <v>15018.59</v>
      </c>
      <c r="BF1054" s="52">
        <v>14494.88</v>
      </c>
      <c r="BG1054" s="52">
        <v>0</v>
      </c>
      <c r="BH1054" s="52">
        <v>0</v>
      </c>
      <c r="BI1054" s="52">
        <v>275708.88</v>
      </c>
      <c r="BJ1054" s="53">
        <v>574</v>
      </c>
      <c r="BK1054" s="54" t="s">
        <v>1047</v>
      </c>
      <c r="BL1054" s="55"/>
      <c r="BM1054" s="55"/>
      <c r="BN1054" s="55"/>
      <c r="BO1054" s="55"/>
      <c r="BP1054" s="55"/>
      <c r="BQ1054" s="55"/>
      <c r="BR1054" s="55"/>
      <c r="BS1054" s="55"/>
      <c r="BT1054" s="55"/>
      <c r="BU1054" s="55"/>
      <c r="BV1054" s="55"/>
      <c r="BW1054" s="55"/>
      <c r="BX1054" s="55"/>
      <c r="BY1054" s="55"/>
      <c r="BZ1054" s="55"/>
      <c r="CA1054" s="55"/>
      <c r="CB1054" s="55"/>
      <c r="CC1054" s="55"/>
      <c r="CD1054" s="55"/>
      <c r="CE1054" s="55"/>
      <c r="CF1054" s="55"/>
      <c r="CG1054" s="55"/>
      <c r="CH1054" s="55"/>
      <c r="CI1054" s="55"/>
    </row>
    <row r="1055" spans="1:87" s="1" customFormat="1" ht="15" x14ac:dyDescent="0.25">
      <c r="A1055" s="49" t="s">
        <v>127</v>
      </c>
      <c r="B1055" s="49" t="s">
        <v>104</v>
      </c>
      <c r="C1055" s="49" t="s">
        <v>128</v>
      </c>
      <c r="D1055"/>
      <c r="E1055"/>
      <c r="F1055"/>
      <c r="G1055" s="49" t="s">
        <v>129</v>
      </c>
      <c r="H1055" s="49" t="s">
        <v>130</v>
      </c>
      <c r="I1055" s="49" t="s">
        <v>1015</v>
      </c>
      <c r="J1055"/>
      <c r="K1055" s="49" t="s">
        <v>70</v>
      </c>
      <c r="L1055" s="49" t="s">
        <v>131</v>
      </c>
      <c r="M1055"/>
      <c r="N1055"/>
      <c r="O1055" s="49" t="s">
        <v>1016</v>
      </c>
      <c r="P1055"/>
      <c r="Q1055" s="49" t="s">
        <v>1017</v>
      </c>
      <c r="R1055"/>
      <c r="S1055"/>
      <c r="T1055" s="49" t="s">
        <v>1318</v>
      </c>
      <c r="U1055" s="49" t="s">
        <v>1297</v>
      </c>
      <c r="V1055" s="49" t="s">
        <v>1319</v>
      </c>
      <c r="W1055" s="50">
        <v>37057</v>
      </c>
      <c r="X1055" s="51" t="s">
        <v>1320</v>
      </c>
      <c r="Y1055" s="49" t="s">
        <v>82</v>
      </c>
      <c r="Z1055" s="49" t="s">
        <v>83</v>
      </c>
      <c r="AA1055" s="49" t="s">
        <v>76</v>
      </c>
      <c r="AB1055" s="49" t="s">
        <v>84</v>
      </c>
      <c r="AC1055" s="49" t="s">
        <v>85</v>
      </c>
      <c r="AD1055"/>
      <c r="AE1055" s="49" t="s">
        <v>86</v>
      </c>
      <c r="AF1055" s="49" t="s">
        <v>87</v>
      </c>
      <c r="AG1055"/>
      <c r="AH1055" s="49" t="s">
        <v>88</v>
      </c>
      <c r="AI1055" s="49" t="s">
        <v>89</v>
      </c>
      <c r="AJ1055" s="49" t="s">
        <v>79</v>
      </c>
      <c r="AK1055" s="49" t="s">
        <v>90</v>
      </c>
      <c r="AL1055" s="49" t="s">
        <v>90</v>
      </c>
      <c r="AM1055"/>
      <c r="AN1055" s="49" t="s">
        <v>75</v>
      </c>
      <c r="AO1055" s="49" t="s">
        <v>3</v>
      </c>
      <c r="AP1055" s="52">
        <v>210.41</v>
      </c>
      <c r="AQ1055" s="52">
        <v>0</v>
      </c>
      <c r="AR1055" s="50">
        <v>1</v>
      </c>
      <c r="AS1055" s="50">
        <v>0</v>
      </c>
      <c r="AT1055" s="52">
        <v>15018.59</v>
      </c>
      <c r="AU1055" s="52">
        <v>14494.88</v>
      </c>
      <c r="AV1055" s="52">
        <v>210.41</v>
      </c>
      <c r="AW1055" s="52">
        <v>17922.060000000001</v>
      </c>
      <c r="AX1055" s="52">
        <v>7882.55</v>
      </c>
      <c r="AY1055" s="52">
        <v>25587.95</v>
      </c>
      <c r="AZ1055" s="52">
        <v>75015.69</v>
      </c>
      <c r="BA1055" s="52">
        <v>86434.07</v>
      </c>
      <c r="BB1055" s="52">
        <v>16188.15</v>
      </c>
      <c r="BC1055" s="52">
        <v>14363.65</v>
      </c>
      <c r="BD1055" s="52">
        <v>2801.29</v>
      </c>
      <c r="BE1055" s="52">
        <v>15018.59</v>
      </c>
      <c r="BF1055" s="52">
        <v>14494.88</v>
      </c>
      <c r="BG1055" s="52">
        <v>0</v>
      </c>
      <c r="BH1055" s="52">
        <v>0</v>
      </c>
      <c r="BI1055" s="52">
        <v>275708.88</v>
      </c>
      <c r="BJ1055" s="53">
        <v>574</v>
      </c>
      <c r="BK1055" s="54" t="s">
        <v>1047</v>
      </c>
      <c r="BL1055" s="55"/>
      <c r="BM1055" s="55"/>
      <c r="BN1055" s="55"/>
      <c r="BO1055" s="55"/>
      <c r="BP1055" s="55"/>
      <c r="BQ1055" s="55"/>
      <c r="BR1055" s="55"/>
      <c r="BS1055" s="55"/>
      <c r="BT1055" s="55"/>
      <c r="BU1055" s="55"/>
      <c r="BV1055" s="55"/>
      <c r="BW1055" s="55"/>
      <c r="BX1055" s="55"/>
      <c r="BY1055" s="55"/>
      <c r="BZ1055" s="55"/>
      <c r="CA1055" s="55"/>
      <c r="CB1055" s="55"/>
      <c r="CC1055" s="55"/>
      <c r="CD1055" s="55"/>
      <c r="CE1055" s="55"/>
      <c r="CF1055" s="55"/>
      <c r="CG1055" s="55"/>
      <c r="CH1055" s="55"/>
      <c r="CI1055" s="55"/>
    </row>
    <row r="1056" spans="1:87" s="1" customFormat="1" ht="15" x14ac:dyDescent="0.25">
      <c r="A1056" s="49" t="s">
        <v>127</v>
      </c>
      <c r="B1056" s="49" t="s">
        <v>104</v>
      </c>
      <c r="C1056" s="49" t="s">
        <v>128</v>
      </c>
      <c r="D1056"/>
      <c r="E1056"/>
      <c r="F1056"/>
      <c r="G1056" s="49" t="s">
        <v>129</v>
      </c>
      <c r="H1056" s="49" t="s">
        <v>130</v>
      </c>
      <c r="I1056" s="49" t="s">
        <v>1015</v>
      </c>
      <c r="J1056"/>
      <c r="K1056" s="49" t="s">
        <v>70</v>
      </c>
      <c r="L1056" s="49" t="s">
        <v>131</v>
      </c>
      <c r="M1056"/>
      <c r="N1056"/>
      <c r="O1056" s="49" t="s">
        <v>1016</v>
      </c>
      <c r="P1056"/>
      <c r="Q1056" s="49" t="s">
        <v>1018</v>
      </c>
      <c r="R1056"/>
      <c r="S1056"/>
      <c r="T1056" s="49" t="s">
        <v>1321</v>
      </c>
      <c r="U1056" s="49" t="s">
        <v>1321</v>
      </c>
      <c r="V1056" s="49" t="s">
        <v>1322</v>
      </c>
      <c r="W1056" s="50">
        <v>50657</v>
      </c>
      <c r="X1056" s="51" t="s">
        <v>1323</v>
      </c>
      <c r="Y1056" s="49" t="s">
        <v>1028</v>
      </c>
      <c r="Z1056" s="49" t="s">
        <v>1029</v>
      </c>
      <c r="AA1056" s="49" t="s">
        <v>94</v>
      </c>
      <c r="AB1056" s="49" t="s">
        <v>1030</v>
      </c>
      <c r="AC1056" s="49" t="s">
        <v>95</v>
      </c>
      <c r="AD1056"/>
      <c r="AE1056" s="49" t="s">
        <v>1031</v>
      </c>
      <c r="AF1056" s="49" t="s">
        <v>1032</v>
      </c>
      <c r="AG1056" s="49" t="s">
        <v>115</v>
      </c>
      <c r="AH1056" s="49" t="s">
        <v>1033</v>
      </c>
      <c r="AI1056" s="49" t="s">
        <v>74</v>
      </c>
      <c r="AJ1056" s="49" t="s">
        <v>97</v>
      </c>
      <c r="AK1056" s="49" t="s">
        <v>109</v>
      </c>
      <c r="AL1056" s="49" t="s">
        <v>110</v>
      </c>
      <c r="AM1056"/>
      <c r="AN1056" s="49" t="s">
        <v>75</v>
      </c>
      <c r="AO1056" s="49" t="s">
        <v>3</v>
      </c>
      <c r="AP1056" s="52">
        <v>149.46</v>
      </c>
      <c r="AQ1056" s="52">
        <v>0</v>
      </c>
      <c r="AR1056" s="50">
        <v>1</v>
      </c>
      <c r="AS1056" s="50">
        <v>0</v>
      </c>
      <c r="AT1056" s="52">
        <v>15018.59</v>
      </c>
      <c r="AU1056" s="52">
        <v>14494.88</v>
      </c>
      <c r="AV1056" s="52">
        <v>149.46</v>
      </c>
      <c r="AW1056" s="52">
        <v>17922.060000000001</v>
      </c>
      <c r="AX1056" s="52">
        <v>7882.55</v>
      </c>
      <c r="AY1056" s="52">
        <v>25587.95</v>
      </c>
      <c r="AZ1056" s="52">
        <v>75015.69</v>
      </c>
      <c r="BA1056" s="52">
        <v>86434.07</v>
      </c>
      <c r="BB1056" s="52">
        <v>16188.15</v>
      </c>
      <c r="BC1056" s="52">
        <v>14363.65</v>
      </c>
      <c r="BD1056" s="52">
        <v>2801.29</v>
      </c>
      <c r="BE1056" s="52">
        <v>15018.59</v>
      </c>
      <c r="BF1056" s="52">
        <v>14494.88</v>
      </c>
      <c r="BG1056" s="52">
        <v>0</v>
      </c>
      <c r="BH1056" s="52">
        <v>0</v>
      </c>
      <c r="BI1056" s="52">
        <v>275708.88</v>
      </c>
      <c r="BJ1056" s="53">
        <v>574</v>
      </c>
      <c r="BK1056" s="54" t="s">
        <v>1047</v>
      </c>
      <c r="BL1056" s="55"/>
      <c r="BM1056" s="55"/>
      <c r="BN1056" s="55"/>
      <c r="BO1056" s="55"/>
      <c r="BP1056" s="55"/>
      <c r="BQ1056" s="55"/>
      <c r="BR1056" s="55"/>
      <c r="BS1056" s="55"/>
      <c r="BT1056" s="55"/>
      <c r="BU1056" s="55"/>
      <c r="BV1056" s="55"/>
      <c r="BW1056" s="55"/>
      <c r="BX1056" s="55"/>
      <c r="BY1056" s="55"/>
      <c r="BZ1056" s="55"/>
      <c r="CA1056" s="55"/>
      <c r="CB1056" s="55"/>
      <c r="CC1056" s="55"/>
      <c r="CD1056" s="55"/>
      <c r="CE1056" s="55"/>
      <c r="CF1056" s="55"/>
      <c r="CG1056" s="55"/>
      <c r="CH1056" s="55"/>
      <c r="CI1056" s="55"/>
    </row>
    <row r="1057" spans="1:87" s="1" customFormat="1" ht="15" x14ac:dyDescent="0.25">
      <c r="A1057" s="49" t="s">
        <v>127</v>
      </c>
      <c r="B1057" s="49" t="s">
        <v>104</v>
      </c>
      <c r="C1057" s="49" t="s">
        <v>128</v>
      </c>
      <c r="D1057"/>
      <c r="E1057"/>
      <c r="F1057"/>
      <c r="G1057" s="49" t="s">
        <v>129</v>
      </c>
      <c r="H1057" s="49" t="s">
        <v>130</v>
      </c>
      <c r="I1057" s="49" t="s">
        <v>1015</v>
      </c>
      <c r="J1057"/>
      <c r="K1057" s="49" t="s">
        <v>70</v>
      </c>
      <c r="L1057" s="49" t="s">
        <v>131</v>
      </c>
      <c r="M1057"/>
      <c r="N1057"/>
      <c r="O1057" s="49" t="s">
        <v>1016</v>
      </c>
      <c r="P1057"/>
      <c r="Q1057" s="49" t="s">
        <v>1018</v>
      </c>
      <c r="R1057"/>
      <c r="S1057"/>
      <c r="T1057" s="49" t="s">
        <v>1321</v>
      </c>
      <c r="U1057" s="49" t="s">
        <v>1321</v>
      </c>
      <c r="V1057" s="49" t="s">
        <v>1324</v>
      </c>
      <c r="W1057" s="50">
        <v>50658</v>
      </c>
      <c r="X1057" s="51" t="s">
        <v>1325</v>
      </c>
      <c r="Y1057" s="49" t="s">
        <v>1028</v>
      </c>
      <c r="Z1057" s="49" t="s">
        <v>1029</v>
      </c>
      <c r="AA1057" s="49" t="s">
        <v>94</v>
      </c>
      <c r="AB1057" s="49" t="s">
        <v>1030</v>
      </c>
      <c r="AC1057" s="49" t="s">
        <v>95</v>
      </c>
      <c r="AD1057"/>
      <c r="AE1057" s="49" t="s">
        <v>1031</v>
      </c>
      <c r="AF1057" s="49" t="s">
        <v>1032</v>
      </c>
      <c r="AG1057" s="49" t="s">
        <v>115</v>
      </c>
      <c r="AH1057" s="49" t="s">
        <v>1033</v>
      </c>
      <c r="AI1057" s="49" t="s">
        <v>74</v>
      </c>
      <c r="AJ1057" s="49" t="s">
        <v>97</v>
      </c>
      <c r="AK1057" s="49" t="s">
        <v>109</v>
      </c>
      <c r="AL1057" s="49" t="s">
        <v>110</v>
      </c>
      <c r="AM1057"/>
      <c r="AN1057" s="49" t="s">
        <v>75</v>
      </c>
      <c r="AO1057" s="49" t="s">
        <v>3</v>
      </c>
      <c r="AP1057" s="52">
        <v>45.99</v>
      </c>
      <c r="AQ1057" s="52">
        <v>0</v>
      </c>
      <c r="AR1057" s="50">
        <v>1</v>
      </c>
      <c r="AS1057" s="50">
        <v>0</v>
      </c>
      <c r="AT1057" s="52">
        <v>15018.59</v>
      </c>
      <c r="AU1057" s="52">
        <v>14494.88</v>
      </c>
      <c r="AV1057" s="52">
        <v>45.99</v>
      </c>
      <c r="AW1057" s="52">
        <v>17922.060000000001</v>
      </c>
      <c r="AX1057" s="52">
        <v>7882.55</v>
      </c>
      <c r="AY1057" s="52">
        <v>25587.95</v>
      </c>
      <c r="AZ1057" s="52">
        <v>75015.69</v>
      </c>
      <c r="BA1057" s="52">
        <v>86434.07</v>
      </c>
      <c r="BB1057" s="52">
        <v>16188.15</v>
      </c>
      <c r="BC1057" s="52">
        <v>14363.65</v>
      </c>
      <c r="BD1057" s="52">
        <v>2801.29</v>
      </c>
      <c r="BE1057" s="52">
        <v>15018.59</v>
      </c>
      <c r="BF1057" s="52">
        <v>14494.88</v>
      </c>
      <c r="BG1057" s="52">
        <v>0</v>
      </c>
      <c r="BH1057" s="52">
        <v>0</v>
      </c>
      <c r="BI1057" s="52">
        <v>275708.88</v>
      </c>
      <c r="BJ1057" s="53">
        <v>574</v>
      </c>
      <c r="BK1057" s="54" t="s">
        <v>1047</v>
      </c>
      <c r="BL1057" s="55"/>
      <c r="BM1057" s="55"/>
      <c r="BN1057" s="55"/>
      <c r="BO1057" s="55"/>
      <c r="BP1057" s="55"/>
      <c r="BQ1057" s="55"/>
      <c r="BR1057" s="55"/>
      <c r="BS1057" s="55"/>
      <c r="BT1057" s="55"/>
      <c r="BU1057" s="55"/>
      <c r="BV1057" s="55"/>
      <c r="BW1057" s="55"/>
      <c r="BX1057" s="55"/>
      <c r="BY1057" s="55"/>
      <c r="BZ1057" s="55"/>
      <c r="CA1057" s="55"/>
      <c r="CB1057" s="55"/>
      <c r="CC1057" s="55"/>
      <c r="CD1057" s="55"/>
      <c r="CE1057" s="55"/>
      <c r="CF1057" s="55"/>
      <c r="CG1057" s="55"/>
      <c r="CH1057" s="55"/>
      <c r="CI1057" s="55"/>
    </row>
    <row r="1058" spans="1:87" s="1" customFormat="1" ht="15" x14ac:dyDescent="0.25">
      <c r="A1058" s="49" t="s">
        <v>127</v>
      </c>
      <c r="B1058" s="49" t="s">
        <v>104</v>
      </c>
      <c r="C1058" s="49" t="s">
        <v>128</v>
      </c>
      <c r="D1058"/>
      <c r="E1058"/>
      <c r="F1058"/>
      <c r="G1058" s="49" t="s">
        <v>129</v>
      </c>
      <c r="H1058" s="49" t="s">
        <v>130</v>
      </c>
      <c r="I1058" s="49" t="s">
        <v>1015</v>
      </c>
      <c r="J1058"/>
      <c r="K1058" s="49" t="s">
        <v>70</v>
      </c>
      <c r="L1058" s="49" t="s">
        <v>131</v>
      </c>
      <c r="M1058"/>
      <c r="N1058"/>
      <c r="O1058" s="49" t="s">
        <v>1016</v>
      </c>
      <c r="P1058"/>
      <c r="Q1058" s="49" t="s">
        <v>1018</v>
      </c>
      <c r="R1058"/>
      <c r="S1058"/>
      <c r="T1058" s="49" t="s">
        <v>1321</v>
      </c>
      <c r="U1058" s="49" t="s">
        <v>1326</v>
      </c>
      <c r="V1058" s="49" t="s">
        <v>1327</v>
      </c>
      <c r="W1058" s="50">
        <v>48138</v>
      </c>
      <c r="X1058" s="51" t="s">
        <v>1328</v>
      </c>
      <c r="Y1058" s="49" t="s">
        <v>1025</v>
      </c>
      <c r="Z1058" s="49" t="s">
        <v>1026</v>
      </c>
      <c r="AA1058" s="49" t="s">
        <v>98</v>
      </c>
      <c r="AB1058" s="49" t="s">
        <v>99</v>
      </c>
      <c r="AC1058" s="49" t="s">
        <v>100</v>
      </c>
      <c r="AD1058"/>
      <c r="AE1058" s="49" t="s">
        <v>1027</v>
      </c>
      <c r="AF1058" s="49" t="s">
        <v>762</v>
      </c>
      <c r="AG1058" s="49" t="s">
        <v>763</v>
      </c>
      <c r="AH1058" s="49" t="s">
        <v>764</v>
      </c>
      <c r="AI1058" s="49" t="s">
        <v>74</v>
      </c>
      <c r="AJ1058" s="49" t="s">
        <v>98</v>
      </c>
      <c r="AK1058" s="49" t="s">
        <v>765</v>
      </c>
      <c r="AL1058" s="49" t="s">
        <v>765</v>
      </c>
      <c r="AM1058"/>
      <c r="AN1058" s="49" t="s">
        <v>75</v>
      </c>
      <c r="AO1058" s="49" t="s">
        <v>3</v>
      </c>
      <c r="AP1058" s="52">
        <v>409.3</v>
      </c>
      <c r="AQ1058" s="52">
        <v>0</v>
      </c>
      <c r="AR1058" s="50">
        <v>1</v>
      </c>
      <c r="AS1058" s="50">
        <v>0</v>
      </c>
      <c r="AT1058" s="52">
        <v>15018.59</v>
      </c>
      <c r="AU1058" s="52">
        <v>14494.88</v>
      </c>
      <c r="AV1058" s="52">
        <v>409.3</v>
      </c>
      <c r="AW1058" s="52">
        <v>17922.060000000001</v>
      </c>
      <c r="AX1058" s="52">
        <v>7882.55</v>
      </c>
      <c r="AY1058" s="52">
        <v>25587.95</v>
      </c>
      <c r="AZ1058" s="52">
        <v>75015.69</v>
      </c>
      <c r="BA1058" s="52">
        <v>86434.07</v>
      </c>
      <c r="BB1058" s="52">
        <v>16188.15</v>
      </c>
      <c r="BC1058" s="52">
        <v>14363.65</v>
      </c>
      <c r="BD1058" s="52">
        <v>2801.29</v>
      </c>
      <c r="BE1058" s="52">
        <v>15018.59</v>
      </c>
      <c r="BF1058" s="52">
        <v>14494.88</v>
      </c>
      <c r="BG1058" s="52">
        <v>0</v>
      </c>
      <c r="BH1058" s="52">
        <v>0</v>
      </c>
      <c r="BI1058" s="52">
        <v>275708.88</v>
      </c>
      <c r="BJ1058" s="53">
        <v>574</v>
      </c>
      <c r="BK1058" s="54" t="s">
        <v>1047</v>
      </c>
      <c r="BL1058" s="55"/>
      <c r="BM1058" s="55"/>
      <c r="BN1058" s="55"/>
      <c r="BO1058" s="55"/>
      <c r="BP1058" s="55"/>
      <c r="BQ1058" s="55"/>
      <c r="BR1058" s="55"/>
      <c r="BS1058" s="55"/>
      <c r="BT1058" s="55"/>
      <c r="BU1058" s="55"/>
      <c r="BV1058" s="55"/>
      <c r="BW1058" s="55"/>
      <c r="BX1058" s="55"/>
      <c r="BY1058" s="55"/>
      <c r="BZ1058" s="55"/>
      <c r="CA1058" s="55"/>
      <c r="CB1058" s="55"/>
      <c r="CC1058" s="55"/>
      <c r="CD1058" s="55"/>
      <c r="CE1058" s="55"/>
      <c r="CF1058" s="55"/>
      <c r="CG1058" s="55"/>
      <c r="CH1058" s="55"/>
      <c r="CI1058" s="55"/>
    </row>
    <row r="1059" spans="1:87" s="1" customFormat="1" ht="15" x14ac:dyDescent="0.25">
      <c r="A1059" s="49" t="s">
        <v>127</v>
      </c>
      <c r="B1059" s="49" t="s">
        <v>104</v>
      </c>
      <c r="C1059" s="49" t="s">
        <v>128</v>
      </c>
      <c r="D1059"/>
      <c r="E1059"/>
      <c r="F1059"/>
      <c r="G1059" s="49" t="s">
        <v>129</v>
      </c>
      <c r="H1059" s="49" t="s">
        <v>130</v>
      </c>
      <c r="I1059" s="49" t="s">
        <v>1015</v>
      </c>
      <c r="J1059"/>
      <c r="K1059" s="49" t="s">
        <v>70</v>
      </c>
      <c r="L1059" s="49" t="s">
        <v>131</v>
      </c>
      <c r="M1059"/>
      <c r="N1059"/>
      <c r="O1059" s="49" t="s">
        <v>1016</v>
      </c>
      <c r="P1059"/>
      <c r="Q1059" s="49" t="s">
        <v>1018</v>
      </c>
      <c r="R1059"/>
      <c r="S1059"/>
      <c r="T1059" s="49" t="s">
        <v>1321</v>
      </c>
      <c r="U1059" s="49" t="s">
        <v>1326</v>
      </c>
      <c r="V1059" s="49" t="s">
        <v>1327</v>
      </c>
      <c r="W1059" s="50">
        <v>45281</v>
      </c>
      <c r="X1059" s="51" t="s">
        <v>1329</v>
      </c>
      <c r="Y1059" s="49" t="s">
        <v>765</v>
      </c>
      <c r="Z1059" s="49" t="s">
        <v>802</v>
      </c>
      <c r="AA1059" s="49" t="s">
        <v>98</v>
      </c>
      <c r="AB1059" s="49" t="s">
        <v>99</v>
      </c>
      <c r="AC1059" s="49" t="s">
        <v>100</v>
      </c>
      <c r="AD1059"/>
      <c r="AE1059" s="49" t="s">
        <v>803</v>
      </c>
      <c r="AF1059" s="49" t="s">
        <v>762</v>
      </c>
      <c r="AG1059" s="49" t="s">
        <v>763</v>
      </c>
      <c r="AH1059" s="49" t="s">
        <v>764</v>
      </c>
      <c r="AI1059" s="49" t="s">
        <v>74</v>
      </c>
      <c r="AJ1059" s="49" t="s">
        <v>98</v>
      </c>
      <c r="AK1059" s="49" t="s">
        <v>765</v>
      </c>
      <c r="AL1059" s="49" t="s">
        <v>765</v>
      </c>
      <c r="AM1059"/>
      <c r="AN1059" s="49" t="s">
        <v>75</v>
      </c>
      <c r="AO1059" s="49" t="s">
        <v>3</v>
      </c>
      <c r="AP1059" s="52">
        <v>23</v>
      </c>
      <c r="AQ1059" s="52">
        <v>0</v>
      </c>
      <c r="AR1059" s="50">
        <v>1</v>
      </c>
      <c r="AS1059" s="50">
        <v>0</v>
      </c>
      <c r="AT1059" s="52">
        <v>15018.59</v>
      </c>
      <c r="AU1059" s="52">
        <v>14494.88</v>
      </c>
      <c r="AV1059" s="52">
        <v>23</v>
      </c>
      <c r="AW1059" s="52">
        <v>17922.060000000001</v>
      </c>
      <c r="AX1059" s="52">
        <v>7882.55</v>
      </c>
      <c r="AY1059" s="52">
        <v>25587.95</v>
      </c>
      <c r="AZ1059" s="52">
        <v>75015.69</v>
      </c>
      <c r="BA1059" s="52">
        <v>86434.07</v>
      </c>
      <c r="BB1059" s="52">
        <v>16188.15</v>
      </c>
      <c r="BC1059" s="52">
        <v>14363.65</v>
      </c>
      <c r="BD1059" s="52">
        <v>2801.29</v>
      </c>
      <c r="BE1059" s="52">
        <v>15018.59</v>
      </c>
      <c r="BF1059" s="52">
        <v>14494.88</v>
      </c>
      <c r="BG1059" s="52">
        <v>0</v>
      </c>
      <c r="BH1059" s="52">
        <v>0</v>
      </c>
      <c r="BI1059" s="52">
        <v>275708.88</v>
      </c>
      <c r="BJ1059" s="53">
        <v>574</v>
      </c>
      <c r="BK1059" s="54" t="s">
        <v>1047</v>
      </c>
      <c r="BL1059" s="55"/>
      <c r="BM1059" s="55"/>
      <c r="BN1059" s="55"/>
      <c r="BO1059" s="55"/>
      <c r="BP1059" s="55"/>
      <c r="BQ1059" s="55"/>
      <c r="BR1059" s="55"/>
      <c r="BS1059" s="55"/>
      <c r="BT1059" s="55"/>
      <c r="BU1059" s="55"/>
      <c r="BV1059" s="55"/>
      <c r="BW1059" s="55"/>
      <c r="BX1059" s="55"/>
      <c r="BY1059" s="55"/>
      <c r="BZ1059" s="55"/>
      <c r="CA1059" s="55"/>
      <c r="CB1059" s="55"/>
      <c r="CC1059" s="55"/>
      <c r="CD1059" s="55"/>
      <c r="CE1059" s="55"/>
      <c r="CF1059" s="55"/>
      <c r="CG1059" s="55"/>
      <c r="CH1059" s="55"/>
      <c r="CI1059" s="55"/>
    </row>
    <row r="1060" spans="1:87" x14ac:dyDescent="0.2">
      <c r="A1060" s="56" t="s">
        <v>127</v>
      </c>
      <c r="B1060" s="56" t="s">
        <v>104</v>
      </c>
      <c r="C1060" s="56" t="s">
        <v>128</v>
      </c>
      <c r="D1060" s="1"/>
      <c r="E1060" s="1"/>
      <c r="F1060" s="1"/>
      <c r="G1060" s="56" t="s">
        <v>129</v>
      </c>
      <c r="H1060" s="56" t="s">
        <v>130</v>
      </c>
      <c r="I1060" s="56" t="s">
        <v>1015</v>
      </c>
      <c r="J1060" s="1"/>
      <c r="K1060" s="56" t="s">
        <v>70</v>
      </c>
      <c r="L1060" s="56" t="s">
        <v>131</v>
      </c>
      <c r="M1060" s="1"/>
      <c r="N1060" s="1"/>
      <c r="O1060" s="56" t="s">
        <v>1016</v>
      </c>
      <c r="P1060" s="1"/>
      <c r="Q1060" s="56" t="s">
        <v>1017</v>
      </c>
      <c r="R1060" s="1"/>
      <c r="S1060" s="1"/>
      <c r="T1060" s="56" t="s">
        <v>4098</v>
      </c>
      <c r="U1060" s="56" t="s">
        <v>4098</v>
      </c>
      <c r="V1060" s="56" t="s">
        <v>4099</v>
      </c>
      <c r="W1060" s="58">
        <v>37714</v>
      </c>
      <c r="X1060" s="59" t="s">
        <v>4100</v>
      </c>
      <c r="Y1060" s="56" t="s">
        <v>775</v>
      </c>
      <c r="Z1060" s="56" t="s">
        <v>776</v>
      </c>
      <c r="AA1060" s="56" t="s">
        <v>76</v>
      </c>
      <c r="AB1060" s="56" t="s">
        <v>124</v>
      </c>
      <c r="AC1060" s="56" t="s">
        <v>125</v>
      </c>
      <c r="AD1060" s="1"/>
      <c r="AE1060" s="56" t="s">
        <v>777</v>
      </c>
      <c r="AF1060" s="56" t="s">
        <v>760</v>
      </c>
      <c r="AG1060" s="56" t="s">
        <v>761</v>
      </c>
      <c r="AH1060" s="56" t="s">
        <v>778</v>
      </c>
      <c r="AI1060" s="56" t="s">
        <v>81</v>
      </c>
      <c r="AJ1060" s="56" t="s">
        <v>79</v>
      </c>
      <c r="AK1060" s="56" t="s">
        <v>170</v>
      </c>
      <c r="AL1060" s="56" t="s">
        <v>170</v>
      </c>
      <c r="AM1060" s="1"/>
      <c r="AN1060" s="56" t="s">
        <v>75</v>
      </c>
      <c r="AO1060" s="56" t="s">
        <v>2</v>
      </c>
      <c r="AP1060" s="60">
        <v>17.41</v>
      </c>
      <c r="AQ1060" s="60">
        <v>0</v>
      </c>
      <c r="AR1060" s="58">
        <v>1</v>
      </c>
      <c r="AS1060" s="58">
        <v>0</v>
      </c>
    </row>
    <row r="1061" spans="1:87" x14ac:dyDescent="0.2">
      <c r="A1061" s="56" t="s">
        <v>127</v>
      </c>
      <c r="B1061" s="56" t="s">
        <v>104</v>
      </c>
      <c r="C1061" s="56" t="s">
        <v>128</v>
      </c>
      <c r="D1061" s="1"/>
      <c r="E1061" s="1"/>
      <c r="F1061" s="1"/>
      <c r="G1061" s="56" t="s">
        <v>129</v>
      </c>
      <c r="H1061" s="56" t="s">
        <v>130</v>
      </c>
      <c r="I1061" s="56" t="s">
        <v>1015</v>
      </c>
      <c r="J1061" s="1"/>
      <c r="K1061" s="56" t="s">
        <v>70</v>
      </c>
      <c r="L1061" s="56" t="s">
        <v>131</v>
      </c>
      <c r="M1061" s="1"/>
      <c r="N1061" s="1"/>
      <c r="O1061" s="56" t="s">
        <v>1016</v>
      </c>
      <c r="P1061" s="1"/>
      <c r="Q1061" s="56" t="s">
        <v>1018</v>
      </c>
      <c r="R1061" s="1"/>
      <c r="S1061" s="1"/>
      <c r="T1061" s="56" t="s">
        <v>4098</v>
      </c>
      <c r="U1061" s="56" t="s">
        <v>4101</v>
      </c>
      <c r="V1061" s="56" t="s">
        <v>3236</v>
      </c>
      <c r="W1061" s="58">
        <v>32904</v>
      </c>
      <c r="X1061" s="59" t="s">
        <v>4102</v>
      </c>
      <c r="Y1061" s="56" t="s">
        <v>3238</v>
      </c>
      <c r="Z1061" s="56" t="s">
        <v>3239</v>
      </c>
      <c r="AA1061" s="56" t="s">
        <v>94</v>
      </c>
      <c r="AB1061" s="56" t="s">
        <v>1021</v>
      </c>
      <c r="AC1061" s="56" t="s">
        <v>139</v>
      </c>
      <c r="AD1061" s="1"/>
      <c r="AE1061" s="56" t="s">
        <v>3240</v>
      </c>
      <c r="AF1061" s="56" t="s">
        <v>72</v>
      </c>
      <c r="AG1061" s="56" t="s">
        <v>73</v>
      </c>
      <c r="AH1061" s="56" t="s">
        <v>3241</v>
      </c>
      <c r="AI1061" s="56" t="s">
        <v>74</v>
      </c>
      <c r="AJ1061" s="56" t="s">
        <v>79</v>
      </c>
      <c r="AK1061" s="56" t="s">
        <v>3242</v>
      </c>
      <c r="AL1061" s="56" t="s">
        <v>3242</v>
      </c>
      <c r="AM1061" s="1"/>
      <c r="AN1061" s="56" t="s">
        <v>75</v>
      </c>
      <c r="AO1061" s="56" t="s">
        <v>3</v>
      </c>
      <c r="AP1061" s="60">
        <v>62</v>
      </c>
      <c r="AQ1061" s="60">
        <v>0</v>
      </c>
      <c r="AR1061" s="58">
        <v>1</v>
      </c>
      <c r="AS1061" s="58">
        <v>0</v>
      </c>
    </row>
    <row r="1062" spans="1:87" x14ac:dyDescent="0.2">
      <c r="A1062" s="56" t="s">
        <v>127</v>
      </c>
      <c r="B1062" s="56" t="s">
        <v>104</v>
      </c>
      <c r="C1062" s="56" t="s">
        <v>128</v>
      </c>
      <c r="D1062" s="1"/>
      <c r="E1062" s="1"/>
      <c r="F1062" s="1"/>
      <c r="G1062" s="56" t="s">
        <v>129</v>
      </c>
      <c r="H1062" s="56" t="s">
        <v>130</v>
      </c>
      <c r="I1062" s="56" t="s">
        <v>1015</v>
      </c>
      <c r="J1062" s="1"/>
      <c r="K1062" s="56" t="s">
        <v>70</v>
      </c>
      <c r="L1062" s="56" t="s">
        <v>131</v>
      </c>
      <c r="M1062" s="1"/>
      <c r="N1062" s="1"/>
      <c r="O1062" s="56" t="s">
        <v>1016</v>
      </c>
      <c r="P1062" s="1"/>
      <c r="Q1062" s="56" t="s">
        <v>1018</v>
      </c>
      <c r="R1062" s="1"/>
      <c r="S1062" s="1"/>
      <c r="T1062" s="56" t="s">
        <v>1047</v>
      </c>
      <c r="U1062" s="56" t="s">
        <v>4098</v>
      </c>
      <c r="V1062" s="56" t="s">
        <v>4103</v>
      </c>
      <c r="W1062" s="58">
        <v>14653</v>
      </c>
      <c r="X1062" s="59" t="s">
        <v>4104</v>
      </c>
      <c r="Y1062" s="56" t="s">
        <v>4105</v>
      </c>
      <c r="Z1062" s="56" t="s">
        <v>4106</v>
      </c>
      <c r="AA1062" s="56" t="s">
        <v>180</v>
      </c>
      <c r="AB1062" s="56" t="s">
        <v>181</v>
      </c>
      <c r="AC1062" s="56" t="s">
        <v>182</v>
      </c>
      <c r="AD1062" s="1"/>
      <c r="AE1062" s="56" t="s">
        <v>4107</v>
      </c>
      <c r="AF1062" s="56" t="s">
        <v>96</v>
      </c>
      <c r="AG1062" s="56" t="s">
        <v>73</v>
      </c>
      <c r="AH1062" s="56" t="s">
        <v>4108</v>
      </c>
      <c r="AI1062" s="56" t="s">
        <v>74</v>
      </c>
      <c r="AJ1062" s="56" t="s">
        <v>183</v>
      </c>
      <c r="AK1062" s="56" t="s">
        <v>799</v>
      </c>
      <c r="AL1062" s="56" t="s">
        <v>4109</v>
      </c>
      <c r="AM1062" s="1"/>
      <c r="AN1062" s="56" t="s">
        <v>75</v>
      </c>
      <c r="AO1062" s="56" t="s">
        <v>3</v>
      </c>
      <c r="AP1062" s="60">
        <v>347.97</v>
      </c>
      <c r="AQ1062" s="60">
        <v>0</v>
      </c>
      <c r="AR1062" s="58">
        <v>1</v>
      </c>
      <c r="AS1062" s="58">
        <v>0</v>
      </c>
    </row>
    <row r="1063" spans="1:87" ht="22.5" x14ac:dyDescent="0.2">
      <c r="A1063" s="56" t="s">
        <v>127</v>
      </c>
      <c r="B1063" s="56" t="s">
        <v>104</v>
      </c>
      <c r="C1063" s="56" t="s">
        <v>128</v>
      </c>
      <c r="D1063" s="1"/>
      <c r="E1063" s="1"/>
      <c r="F1063" s="1"/>
      <c r="G1063" s="56" t="s">
        <v>129</v>
      </c>
      <c r="H1063" s="56" t="s">
        <v>130</v>
      </c>
      <c r="I1063" s="56" t="s">
        <v>1015</v>
      </c>
      <c r="J1063" s="1"/>
      <c r="K1063" s="56" t="s">
        <v>70</v>
      </c>
      <c r="L1063" s="56" t="s">
        <v>131</v>
      </c>
      <c r="M1063" s="1"/>
      <c r="N1063" s="1"/>
      <c r="O1063" s="56" t="s">
        <v>1016</v>
      </c>
      <c r="P1063" s="1"/>
      <c r="Q1063" s="56" t="s">
        <v>1018</v>
      </c>
      <c r="R1063" s="1"/>
      <c r="S1063" s="1"/>
      <c r="T1063" s="56" t="s">
        <v>4110</v>
      </c>
      <c r="U1063" s="56" t="s">
        <v>4101</v>
      </c>
      <c r="V1063" s="56" t="s">
        <v>112</v>
      </c>
      <c r="W1063" s="58">
        <v>22544</v>
      </c>
      <c r="X1063" s="59" t="s">
        <v>4111</v>
      </c>
      <c r="Y1063" s="56" t="s">
        <v>140</v>
      </c>
      <c r="Z1063" s="56" t="s">
        <v>141</v>
      </c>
      <c r="AA1063" s="56" t="s">
        <v>142</v>
      </c>
      <c r="AB1063" s="56" t="s">
        <v>143</v>
      </c>
      <c r="AC1063" s="56" t="s">
        <v>144</v>
      </c>
      <c r="AD1063" s="1"/>
      <c r="AE1063" s="56" t="s">
        <v>1022</v>
      </c>
      <c r="AF1063" s="56" t="s">
        <v>114</v>
      </c>
      <c r="AG1063" s="56" t="s">
        <v>115</v>
      </c>
      <c r="AH1063" s="56" t="s">
        <v>146</v>
      </c>
      <c r="AI1063" s="56" t="s">
        <v>74</v>
      </c>
      <c r="AJ1063" s="56" t="s">
        <v>147</v>
      </c>
      <c r="AK1063" s="56" t="s">
        <v>148</v>
      </c>
      <c r="AL1063" s="56" t="s">
        <v>148</v>
      </c>
      <c r="AM1063" s="1"/>
      <c r="AN1063" s="56" t="s">
        <v>75</v>
      </c>
      <c r="AO1063" s="56" t="s">
        <v>3</v>
      </c>
      <c r="AP1063" s="60">
        <v>3.8</v>
      </c>
      <c r="AQ1063" s="60">
        <v>0</v>
      </c>
      <c r="AR1063" s="58">
        <v>1</v>
      </c>
      <c r="AS1063" s="58">
        <v>0</v>
      </c>
    </row>
    <row r="1064" spans="1:87" ht="22.5" x14ac:dyDescent="0.2">
      <c r="A1064" s="56" t="s">
        <v>127</v>
      </c>
      <c r="B1064" s="56" t="s">
        <v>104</v>
      </c>
      <c r="C1064" s="56" t="s">
        <v>128</v>
      </c>
      <c r="D1064" s="1"/>
      <c r="E1064" s="1"/>
      <c r="F1064" s="1"/>
      <c r="G1064" s="56" t="s">
        <v>129</v>
      </c>
      <c r="H1064" s="56" t="s">
        <v>130</v>
      </c>
      <c r="I1064" s="56" t="s">
        <v>1015</v>
      </c>
      <c r="J1064" s="1"/>
      <c r="K1064" s="56" t="s">
        <v>70</v>
      </c>
      <c r="L1064" s="56" t="s">
        <v>131</v>
      </c>
      <c r="M1064" s="1"/>
      <c r="N1064" s="1"/>
      <c r="O1064" s="56" t="s">
        <v>1016</v>
      </c>
      <c r="P1064" s="1"/>
      <c r="Q1064" s="56" t="s">
        <v>1018</v>
      </c>
      <c r="R1064" s="1"/>
      <c r="S1064" s="1"/>
      <c r="T1064" s="56" t="s">
        <v>4112</v>
      </c>
      <c r="U1064" s="56" t="s">
        <v>4110</v>
      </c>
      <c r="V1064" s="56" t="s">
        <v>826</v>
      </c>
      <c r="W1064" s="58">
        <v>40318</v>
      </c>
      <c r="X1064" s="59" t="s">
        <v>4113</v>
      </c>
      <c r="Y1064" s="56" t="s">
        <v>827</v>
      </c>
      <c r="Z1064" s="56" t="s">
        <v>828</v>
      </c>
      <c r="AA1064" s="56" t="s">
        <v>142</v>
      </c>
      <c r="AB1064" s="56" t="s">
        <v>143</v>
      </c>
      <c r="AC1064" s="56" t="s">
        <v>144</v>
      </c>
      <c r="AD1064" s="1"/>
      <c r="AE1064" s="56" t="s">
        <v>829</v>
      </c>
      <c r="AF1064" s="56" t="s">
        <v>779</v>
      </c>
      <c r="AG1064" s="56" t="s">
        <v>73</v>
      </c>
      <c r="AH1064" s="56" t="s">
        <v>830</v>
      </c>
      <c r="AI1064" s="56" t="s">
        <v>74</v>
      </c>
      <c r="AJ1064" s="56" t="s">
        <v>147</v>
      </c>
      <c r="AK1064" s="56" t="s">
        <v>831</v>
      </c>
      <c r="AL1064" s="56" t="s">
        <v>831</v>
      </c>
      <c r="AM1064" s="1"/>
      <c r="AN1064" s="56" t="s">
        <v>75</v>
      </c>
      <c r="AO1064" s="56" t="s">
        <v>3</v>
      </c>
      <c r="AP1064" s="60">
        <v>20</v>
      </c>
      <c r="AQ1064" s="60">
        <v>0</v>
      </c>
      <c r="AR1064" s="58">
        <v>1</v>
      </c>
      <c r="AS1064" s="58">
        <v>0</v>
      </c>
    </row>
    <row r="1065" spans="1:87" x14ac:dyDescent="0.2">
      <c r="A1065" s="56" t="s">
        <v>127</v>
      </c>
      <c r="B1065" s="56" t="s">
        <v>104</v>
      </c>
      <c r="C1065" s="56" t="s">
        <v>128</v>
      </c>
      <c r="D1065" s="1"/>
      <c r="E1065" s="1"/>
      <c r="F1065" s="1"/>
      <c r="G1065" s="56" t="s">
        <v>129</v>
      </c>
      <c r="H1065" s="56" t="s">
        <v>130</v>
      </c>
      <c r="I1065" s="56" t="s">
        <v>1015</v>
      </c>
      <c r="J1065" s="1"/>
      <c r="K1065" s="56" t="s">
        <v>70</v>
      </c>
      <c r="L1065" s="56" t="s">
        <v>131</v>
      </c>
      <c r="M1065" s="1"/>
      <c r="N1065" s="1"/>
      <c r="O1065" s="56" t="s">
        <v>1016</v>
      </c>
      <c r="P1065" s="1"/>
      <c r="Q1065" s="56" t="s">
        <v>1018</v>
      </c>
      <c r="R1065" s="1"/>
      <c r="S1065" s="1"/>
      <c r="T1065" s="56" t="s">
        <v>4112</v>
      </c>
      <c r="U1065" s="56" t="s">
        <v>4112</v>
      </c>
      <c r="V1065" s="56" t="s">
        <v>4114</v>
      </c>
      <c r="W1065" s="58">
        <v>38092</v>
      </c>
      <c r="X1065" s="59" t="s">
        <v>4115</v>
      </c>
      <c r="Y1065" s="56" t="s">
        <v>837</v>
      </c>
      <c r="Z1065" s="56" t="s">
        <v>838</v>
      </c>
      <c r="AA1065" s="56" t="s">
        <v>76</v>
      </c>
      <c r="AB1065" s="56" t="s">
        <v>77</v>
      </c>
      <c r="AC1065" s="56" t="s">
        <v>78</v>
      </c>
      <c r="AD1065" s="1"/>
      <c r="AE1065" s="56" t="s">
        <v>171</v>
      </c>
      <c r="AF1065" s="56" t="s">
        <v>96</v>
      </c>
      <c r="AG1065" s="56" t="s">
        <v>73</v>
      </c>
      <c r="AH1065" s="56" t="s">
        <v>172</v>
      </c>
      <c r="AI1065" s="56" t="s">
        <v>74</v>
      </c>
      <c r="AJ1065" s="56" t="s">
        <v>79</v>
      </c>
      <c r="AK1065" s="56" t="s">
        <v>170</v>
      </c>
      <c r="AL1065" s="56" t="s">
        <v>170</v>
      </c>
      <c r="AM1065" s="1"/>
      <c r="AN1065" s="56" t="s">
        <v>75</v>
      </c>
      <c r="AO1065" s="56" t="s">
        <v>3</v>
      </c>
      <c r="AP1065" s="60">
        <v>17.97</v>
      </c>
      <c r="AQ1065" s="60">
        <v>0</v>
      </c>
      <c r="AR1065" s="58">
        <v>1</v>
      </c>
      <c r="AS1065" s="58">
        <v>0</v>
      </c>
    </row>
    <row r="1066" spans="1:87" ht="22.5" x14ac:dyDescent="0.2">
      <c r="A1066" s="56" t="s">
        <v>127</v>
      </c>
      <c r="B1066" s="56" t="s">
        <v>104</v>
      </c>
      <c r="C1066" s="56" t="s">
        <v>128</v>
      </c>
      <c r="D1066" s="1"/>
      <c r="E1066" s="1"/>
      <c r="F1066" s="1"/>
      <c r="G1066" s="56" t="s">
        <v>129</v>
      </c>
      <c r="H1066" s="56" t="s">
        <v>130</v>
      </c>
      <c r="I1066" s="56" t="s">
        <v>1015</v>
      </c>
      <c r="J1066" s="1"/>
      <c r="K1066" s="56" t="s">
        <v>70</v>
      </c>
      <c r="L1066" s="56" t="s">
        <v>131</v>
      </c>
      <c r="M1066" s="1"/>
      <c r="N1066" s="1"/>
      <c r="O1066" s="56" t="s">
        <v>1016</v>
      </c>
      <c r="P1066" s="1"/>
      <c r="Q1066" s="56" t="s">
        <v>1018</v>
      </c>
      <c r="R1066" s="1"/>
      <c r="S1066" s="1"/>
      <c r="T1066" s="56" t="s">
        <v>4112</v>
      </c>
      <c r="U1066" s="56" t="s">
        <v>4116</v>
      </c>
      <c r="V1066" s="56" t="s">
        <v>112</v>
      </c>
      <c r="W1066" s="58">
        <v>42583</v>
      </c>
      <c r="X1066" s="59" t="s">
        <v>4117</v>
      </c>
      <c r="Y1066" s="56" t="s">
        <v>140</v>
      </c>
      <c r="Z1066" s="56" t="s">
        <v>141</v>
      </c>
      <c r="AA1066" s="56" t="s">
        <v>142</v>
      </c>
      <c r="AB1066" s="56" t="s">
        <v>143</v>
      </c>
      <c r="AC1066" s="56" t="s">
        <v>144</v>
      </c>
      <c r="AD1066" s="1"/>
      <c r="AE1066" s="56" t="s">
        <v>1022</v>
      </c>
      <c r="AF1066" s="56" t="s">
        <v>114</v>
      </c>
      <c r="AG1066" s="56" t="s">
        <v>115</v>
      </c>
      <c r="AH1066" s="56" t="s">
        <v>146</v>
      </c>
      <c r="AI1066" s="56" t="s">
        <v>74</v>
      </c>
      <c r="AJ1066" s="56" t="s">
        <v>147</v>
      </c>
      <c r="AK1066" s="56" t="s">
        <v>148</v>
      </c>
      <c r="AL1066" s="56" t="s">
        <v>148</v>
      </c>
      <c r="AM1066" s="1"/>
      <c r="AN1066" s="56" t="s">
        <v>75</v>
      </c>
      <c r="AO1066" s="56" t="s">
        <v>3</v>
      </c>
      <c r="AP1066" s="60">
        <v>8.14</v>
      </c>
      <c r="AQ1066" s="60">
        <v>0</v>
      </c>
      <c r="AR1066" s="58">
        <v>1</v>
      </c>
      <c r="AS1066" s="58">
        <v>0</v>
      </c>
    </row>
    <row r="1067" spans="1:87" x14ac:dyDescent="0.2">
      <c r="A1067" s="56" t="s">
        <v>127</v>
      </c>
      <c r="B1067" s="56" t="s">
        <v>104</v>
      </c>
      <c r="C1067" s="56" t="s">
        <v>128</v>
      </c>
      <c r="D1067" s="1"/>
      <c r="E1067" s="1"/>
      <c r="F1067" s="1"/>
      <c r="G1067" s="56" t="s">
        <v>129</v>
      </c>
      <c r="H1067" s="56" t="s">
        <v>130</v>
      </c>
      <c r="I1067" s="56" t="s">
        <v>1015</v>
      </c>
      <c r="J1067" s="1"/>
      <c r="K1067" s="56" t="s">
        <v>70</v>
      </c>
      <c r="L1067" s="56" t="s">
        <v>131</v>
      </c>
      <c r="M1067" s="1"/>
      <c r="N1067" s="1"/>
      <c r="O1067" s="56" t="s">
        <v>1016</v>
      </c>
      <c r="P1067" s="1"/>
      <c r="Q1067" s="56" t="s">
        <v>1018</v>
      </c>
      <c r="R1067" s="1"/>
      <c r="S1067" s="1"/>
      <c r="T1067" s="56" t="s">
        <v>4112</v>
      </c>
      <c r="U1067" s="56" t="s">
        <v>4116</v>
      </c>
      <c r="V1067" s="56" t="s">
        <v>112</v>
      </c>
      <c r="W1067" s="58">
        <v>42594</v>
      </c>
      <c r="X1067" s="59" t="s">
        <v>4118</v>
      </c>
      <c r="Y1067" s="56" t="s">
        <v>4119</v>
      </c>
      <c r="Z1067" s="56" t="s">
        <v>4120</v>
      </c>
      <c r="AA1067" s="56" t="s">
        <v>105</v>
      </c>
      <c r="AB1067" s="56" t="s">
        <v>106</v>
      </c>
      <c r="AC1067" s="56" t="s">
        <v>107</v>
      </c>
      <c r="AD1067" s="1"/>
      <c r="AE1067" s="56" t="s">
        <v>4121</v>
      </c>
      <c r="AF1067" s="56" t="s">
        <v>114</v>
      </c>
      <c r="AG1067" s="56" t="s">
        <v>115</v>
      </c>
      <c r="AH1067" s="56" t="s">
        <v>4122</v>
      </c>
      <c r="AI1067" s="56" t="s">
        <v>74</v>
      </c>
      <c r="AJ1067" s="56" t="s">
        <v>108</v>
      </c>
      <c r="AK1067" s="56" t="s">
        <v>906</v>
      </c>
      <c r="AL1067" s="56" t="s">
        <v>906</v>
      </c>
      <c r="AM1067" s="1"/>
      <c r="AN1067" s="56" t="s">
        <v>75</v>
      </c>
      <c r="AO1067" s="56" t="s">
        <v>3</v>
      </c>
      <c r="AP1067" s="60">
        <v>510.37</v>
      </c>
      <c r="AQ1067" s="60">
        <v>0</v>
      </c>
      <c r="AR1067" s="58">
        <v>1</v>
      </c>
      <c r="AS1067" s="58">
        <v>0</v>
      </c>
    </row>
    <row r="1068" spans="1:87" x14ac:dyDescent="0.2">
      <c r="A1068" s="56" t="s">
        <v>127</v>
      </c>
      <c r="B1068" s="56" t="s">
        <v>104</v>
      </c>
      <c r="C1068" s="56" t="s">
        <v>128</v>
      </c>
      <c r="D1068" s="1"/>
      <c r="E1068" s="1"/>
      <c r="F1068" s="1"/>
      <c r="G1068" s="56" t="s">
        <v>129</v>
      </c>
      <c r="H1068" s="56" t="s">
        <v>130</v>
      </c>
      <c r="I1068" s="56" t="s">
        <v>1015</v>
      </c>
      <c r="J1068" s="1"/>
      <c r="K1068" s="56" t="s">
        <v>70</v>
      </c>
      <c r="L1068" s="56" t="s">
        <v>131</v>
      </c>
      <c r="M1068" s="1"/>
      <c r="N1068" s="1"/>
      <c r="O1068" s="56" t="s">
        <v>1016</v>
      </c>
      <c r="P1068" s="1"/>
      <c r="Q1068" s="56" t="s">
        <v>1018</v>
      </c>
      <c r="R1068" s="1"/>
      <c r="S1068" s="1"/>
      <c r="T1068" s="56" t="s">
        <v>4123</v>
      </c>
      <c r="U1068" s="56" t="s">
        <v>4124</v>
      </c>
      <c r="V1068" s="56" t="s">
        <v>766</v>
      </c>
      <c r="W1068" s="58">
        <v>41321</v>
      </c>
      <c r="X1068" s="59" t="s">
        <v>4125</v>
      </c>
      <c r="Y1068" s="56" t="s">
        <v>767</v>
      </c>
      <c r="Z1068" s="56" t="s">
        <v>768</v>
      </c>
      <c r="AA1068" s="56" t="s">
        <v>769</v>
      </c>
      <c r="AB1068" s="56" t="s">
        <v>770</v>
      </c>
      <c r="AC1068" s="56" t="s">
        <v>138</v>
      </c>
      <c r="AD1068" s="1"/>
      <c r="AE1068" s="56" t="s">
        <v>771</v>
      </c>
      <c r="AF1068" s="56" t="s">
        <v>114</v>
      </c>
      <c r="AG1068" s="56" t="s">
        <v>115</v>
      </c>
      <c r="AH1068" s="56" t="s">
        <v>772</v>
      </c>
      <c r="AI1068" s="56" t="s">
        <v>74</v>
      </c>
      <c r="AJ1068" s="56" t="s">
        <v>79</v>
      </c>
      <c r="AK1068" s="56" t="s">
        <v>109</v>
      </c>
      <c r="AL1068" s="56" t="s">
        <v>110</v>
      </c>
      <c r="AM1068" s="1"/>
      <c r="AN1068" s="56" t="s">
        <v>75</v>
      </c>
      <c r="AO1068" s="56" t="s">
        <v>3</v>
      </c>
      <c r="AP1068" s="60">
        <v>343.09</v>
      </c>
      <c r="AQ1068" s="60">
        <v>0</v>
      </c>
      <c r="AR1068" s="58">
        <v>1</v>
      </c>
      <c r="AS1068" s="58">
        <v>0</v>
      </c>
    </row>
    <row r="1069" spans="1:87" x14ac:dyDescent="0.2">
      <c r="A1069" s="56" t="s">
        <v>127</v>
      </c>
      <c r="B1069" s="56" t="s">
        <v>104</v>
      </c>
      <c r="C1069" s="56" t="s">
        <v>128</v>
      </c>
      <c r="D1069" s="1"/>
      <c r="E1069" s="1"/>
      <c r="F1069" s="1"/>
      <c r="G1069" s="56" t="s">
        <v>129</v>
      </c>
      <c r="H1069" s="56" t="s">
        <v>130</v>
      </c>
      <c r="I1069" s="56" t="s">
        <v>1015</v>
      </c>
      <c r="J1069" s="1"/>
      <c r="K1069" s="56" t="s">
        <v>70</v>
      </c>
      <c r="L1069" s="56" t="s">
        <v>131</v>
      </c>
      <c r="M1069" s="1"/>
      <c r="N1069" s="1"/>
      <c r="O1069" s="56" t="s">
        <v>1016</v>
      </c>
      <c r="P1069" s="1"/>
      <c r="Q1069" s="56" t="s">
        <v>1018</v>
      </c>
      <c r="R1069" s="1"/>
      <c r="S1069" s="1"/>
      <c r="T1069" s="56" t="s">
        <v>4126</v>
      </c>
      <c r="U1069" s="56" t="s">
        <v>4123</v>
      </c>
      <c r="V1069" s="56" t="s">
        <v>4127</v>
      </c>
      <c r="W1069" s="58">
        <v>34258</v>
      </c>
      <c r="X1069" s="59" t="s">
        <v>4128</v>
      </c>
      <c r="Y1069" s="56" t="s">
        <v>4129</v>
      </c>
      <c r="Z1069" s="56" t="s">
        <v>4130</v>
      </c>
      <c r="AA1069" s="56" t="s">
        <v>98</v>
      </c>
      <c r="AB1069" s="56" t="s">
        <v>99</v>
      </c>
      <c r="AC1069" s="56" t="s">
        <v>100</v>
      </c>
      <c r="AD1069" s="1"/>
      <c r="AE1069" s="56" t="s">
        <v>805</v>
      </c>
      <c r="AF1069" s="56" t="s">
        <v>72</v>
      </c>
      <c r="AG1069" s="56" t="s">
        <v>73</v>
      </c>
      <c r="AH1069" s="56" t="s">
        <v>806</v>
      </c>
      <c r="AI1069" s="56" t="s">
        <v>74</v>
      </c>
      <c r="AJ1069" s="56" t="s">
        <v>98</v>
      </c>
      <c r="AK1069" s="56" t="s">
        <v>4131</v>
      </c>
      <c r="AL1069" s="56" t="s">
        <v>4131</v>
      </c>
      <c r="AM1069" s="1"/>
      <c r="AN1069" s="56" t="s">
        <v>75</v>
      </c>
      <c r="AO1069" s="56" t="s">
        <v>3</v>
      </c>
      <c r="AP1069" s="60">
        <v>285.85000000000002</v>
      </c>
      <c r="AQ1069" s="60">
        <v>0</v>
      </c>
      <c r="AR1069" s="58">
        <v>1</v>
      </c>
      <c r="AS1069" s="58">
        <v>0</v>
      </c>
    </row>
    <row r="1070" spans="1:87" x14ac:dyDescent="0.2">
      <c r="A1070" s="56" t="s">
        <v>127</v>
      </c>
      <c r="B1070" s="56" t="s">
        <v>104</v>
      </c>
      <c r="C1070" s="56" t="s">
        <v>128</v>
      </c>
      <c r="D1070" s="1"/>
      <c r="E1070" s="1"/>
      <c r="F1070" s="1"/>
      <c r="G1070" s="56" t="s">
        <v>129</v>
      </c>
      <c r="H1070" s="56" t="s">
        <v>130</v>
      </c>
      <c r="I1070" s="56" t="s">
        <v>1015</v>
      </c>
      <c r="J1070" s="1"/>
      <c r="K1070" s="56" t="s">
        <v>70</v>
      </c>
      <c r="L1070" s="56" t="s">
        <v>131</v>
      </c>
      <c r="M1070" s="1"/>
      <c r="N1070" s="1"/>
      <c r="O1070" s="56" t="s">
        <v>1016</v>
      </c>
      <c r="P1070" s="1"/>
      <c r="Q1070" s="56" t="s">
        <v>1018</v>
      </c>
      <c r="R1070" s="1"/>
      <c r="S1070" s="1"/>
      <c r="T1070" s="56" t="s">
        <v>4126</v>
      </c>
      <c r="U1070" s="56" t="s">
        <v>4123</v>
      </c>
      <c r="V1070" s="56" t="s">
        <v>4132</v>
      </c>
      <c r="W1070" s="58">
        <v>34041</v>
      </c>
      <c r="X1070" s="59" t="s">
        <v>4133</v>
      </c>
      <c r="Y1070" s="56" t="s">
        <v>4134</v>
      </c>
      <c r="Z1070" s="56" t="s">
        <v>1355</v>
      </c>
      <c r="AA1070" s="56" t="s">
        <v>98</v>
      </c>
      <c r="AB1070" s="56" t="s">
        <v>99</v>
      </c>
      <c r="AC1070" s="56" t="s">
        <v>100</v>
      </c>
      <c r="AD1070" s="1"/>
      <c r="AE1070" s="56" t="s">
        <v>1356</v>
      </c>
      <c r="AF1070" s="56" t="s">
        <v>1103</v>
      </c>
      <c r="AG1070" s="56" t="s">
        <v>73</v>
      </c>
      <c r="AH1070" s="56" t="s">
        <v>1357</v>
      </c>
      <c r="AI1070" s="56" t="s">
        <v>74</v>
      </c>
      <c r="AJ1070" s="56" t="s">
        <v>98</v>
      </c>
      <c r="AK1070" s="56" t="s">
        <v>1358</v>
      </c>
      <c r="AL1070" s="56" t="s">
        <v>1358</v>
      </c>
      <c r="AM1070" s="1"/>
      <c r="AN1070" s="56" t="s">
        <v>75</v>
      </c>
      <c r="AO1070" s="56" t="s">
        <v>3</v>
      </c>
      <c r="AP1070" s="60">
        <v>327.66000000000003</v>
      </c>
      <c r="AQ1070" s="60">
        <v>0</v>
      </c>
      <c r="AR1070" s="58">
        <v>1</v>
      </c>
      <c r="AS1070" s="58">
        <v>0</v>
      </c>
    </row>
    <row r="1071" spans="1:87" x14ac:dyDescent="0.2">
      <c r="A1071" s="56" t="s">
        <v>127</v>
      </c>
      <c r="B1071" s="56" t="s">
        <v>104</v>
      </c>
      <c r="C1071" s="56" t="s">
        <v>128</v>
      </c>
      <c r="D1071" s="1"/>
      <c r="E1071" s="1"/>
      <c r="F1071" s="1"/>
      <c r="G1071" s="56" t="s">
        <v>129</v>
      </c>
      <c r="H1071" s="56" t="s">
        <v>130</v>
      </c>
      <c r="I1071" s="56" t="s">
        <v>1015</v>
      </c>
      <c r="J1071" s="1"/>
      <c r="K1071" s="56" t="s">
        <v>70</v>
      </c>
      <c r="L1071" s="56" t="s">
        <v>131</v>
      </c>
      <c r="M1071" s="1"/>
      <c r="N1071" s="1"/>
      <c r="O1071" s="56" t="s">
        <v>1016</v>
      </c>
      <c r="P1071" s="1"/>
      <c r="Q1071" s="56" t="s">
        <v>1018</v>
      </c>
      <c r="R1071" s="1"/>
      <c r="S1071" s="1"/>
      <c r="T1071" s="56" t="s">
        <v>4126</v>
      </c>
      <c r="U1071" s="56" t="s">
        <v>4123</v>
      </c>
      <c r="V1071" s="56" t="s">
        <v>4135</v>
      </c>
      <c r="W1071" s="58">
        <v>34328</v>
      </c>
      <c r="X1071" s="59" t="s">
        <v>4136</v>
      </c>
      <c r="Y1071" s="56" t="s">
        <v>4137</v>
      </c>
      <c r="Z1071" s="56" t="s">
        <v>4138</v>
      </c>
      <c r="AA1071" s="56" t="s">
        <v>98</v>
      </c>
      <c r="AB1071" s="56" t="s">
        <v>99</v>
      </c>
      <c r="AC1071" s="56" t="s">
        <v>100</v>
      </c>
      <c r="AD1071" s="1"/>
      <c r="AE1071" s="56" t="s">
        <v>4139</v>
      </c>
      <c r="AF1071" s="56" t="s">
        <v>155</v>
      </c>
      <c r="AG1071" s="56" t="s">
        <v>156</v>
      </c>
      <c r="AH1071" s="56" t="s">
        <v>4140</v>
      </c>
      <c r="AI1071" s="56" t="s">
        <v>74</v>
      </c>
      <c r="AJ1071" s="56" t="s">
        <v>98</v>
      </c>
      <c r="AK1071" s="56" t="s">
        <v>4141</v>
      </c>
      <c r="AL1071" s="56" t="s">
        <v>4141</v>
      </c>
      <c r="AM1071" s="1"/>
      <c r="AN1071" s="56" t="s">
        <v>75</v>
      </c>
      <c r="AO1071" s="56" t="s">
        <v>3</v>
      </c>
      <c r="AP1071" s="60">
        <v>244.91</v>
      </c>
      <c r="AQ1071" s="60">
        <v>0</v>
      </c>
      <c r="AR1071" s="58">
        <v>1</v>
      </c>
      <c r="AS1071" s="58">
        <v>0</v>
      </c>
    </row>
    <row r="1072" spans="1:87" ht="22.5" x14ac:dyDescent="0.2">
      <c r="A1072" s="56" t="s">
        <v>127</v>
      </c>
      <c r="B1072" s="56" t="s">
        <v>104</v>
      </c>
      <c r="C1072" s="56" t="s">
        <v>128</v>
      </c>
      <c r="D1072" s="1"/>
      <c r="E1072" s="1"/>
      <c r="F1072" s="1"/>
      <c r="G1072" s="56" t="s">
        <v>129</v>
      </c>
      <c r="H1072" s="56" t="s">
        <v>130</v>
      </c>
      <c r="I1072" s="56" t="s">
        <v>1015</v>
      </c>
      <c r="J1072" s="1"/>
      <c r="K1072" s="56" t="s">
        <v>70</v>
      </c>
      <c r="L1072" s="56" t="s">
        <v>131</v>
      </c>
      <c r="M1072" s="1"/>
      <c r="N1072" s="1"/>
      <c r="O1072" s="56" t="s">
        <v>1016</v>
      </c>
      <c r="P1072" s="1"/>
      <c r="Q1072" s="56" t="s">
        <v>1018</v>
      </c>
      <c r="R1072" s="1"/>
      <c r="S1072" s="1"/>
      <c r="T1072" s="56" t="s">
        <v>4142</v>
      </c>
      <c r="U1072" s="56" t="s">
        <v>4126</v>
      </c>
      <c r="V1072" s="56" t="s">
        <v>4143</v>
      </c>
      <c r="W1072" s="58">
        <v>14062</v>
      </c>
      <c r="X1072" s="59" t="s">
        <v>4144</v>
      </c>
      <c r="Y1072" s="56" t="s">
        <v>4145</v>
      </c>
      <c r="Z1072" s="56" t="s">
        <v>4146</v>
      </c>
      <c r="AA1072" s="56" t="s">
        <v>142</v>
      </c>
      <c r="AB1072" s="56" t="s">
        <v>143</v>
      </c>
      <c r="AC1072" s="56" t="s">
        <v>144</v>
      </c>
      <c r="AD1072" s="1"/>
      <c r="AE1072" s="56" t="s">
        <v>4147</v>
      </c>
      <c r="AF1072" s="56" t="s">
        <v>114</v>
      </c>
      <c r="AG1072" s="56" t="s">
        <v>115</v>
      </c>
      <c r="AH1072" s="56" t="s">
        <v>4148</v>
      </c>
      <c r="AI1072" s="56" t="s">
        <v>74</v>
      </c>
      <c r="AJ1072" s="56" t="s">
        <v>147</v>
      </c>
      <c r="AK1072" s="56" t="s">
        <v>1793</v>
      </c>
      <c r="AL1072" s="56" t="s">
        <v>1793</v>
      </c>
      <c r="AM1072" s="1"/>
      <c r="AN1072" s="56" t="s">
        <v>75</v>
      </c>
      <c r="AO1072" s="56" t="s">
        <v>3</v>
      </c>
      <c r="AP1072" s="60">
        <v>141.5</v>
      </c>
      <c r="AQ1072" s="60">
        <v>0</v>
      </c>
      <c r="AR1072" s="58">
        <v>1</v>
      </c>
      <c r="AS1072" s="58">
        <v>0</v>
      </c>
    </row>
    <row r="1073" spans="1:45" ht="22.5" x14ac:dyDescent="0.2">
      <c r="A1073" s="56" t="s">
        <v>127</v>
      </c>
      <c r="B1073" s="56" t="s">
        <v>104</v>
      </c>
      <c r="C1073" s="56" t="s">
        <v>128</v>
      </c>
      <c r="D1073" s="1"/>
      <c r="E1073" s="1"/>
      <c r="F1073" s="1"/>
      <c r="G1073" s="56" t="s">
        <v>129</v>
      </c>
      <c r="H1073" s="56" t="s">
        <v>130</v>
      </c>
      <c r="I1073" s="56" t="s">
        <v>1015</v>
      </c>
      <c r="J1073" s="1"/>
      <c r="K1073" s="56" t="s">
        <v>70</v>
      </c>
      <c r="L1073" s="56" t="s">
        <v>131</v>
      </c>
      <c r="M1073" s="1"/>
      <c r="N1073" s="1"/>
      <c r="O1073" s="56" t="s">
        <v>1016</v>
      </c>
      <c r="P1073" s="1"/>
      <c r="Q1073" s="56" t="s">
        <v>1018</v>
      </c>
      <c r="R1073" s="1"/>
      <c r="S1073" s="1"/>
      <c r="T1073" s="56" t="s">
        <v>4142</v>
      </c>
      <c r="U1073" s="56" t="s">
        <v>4126</v>
      </c>
      <c r="V1073" s="56" t="s">
        <v>4149</v>
      </c>
      <c r="W1073" s="58">
        <v>14063</v>
      </c>
      <c r="X1073" s="59" t="s">
        <v>4150</v>
      </c>
      <c r="Y1073" s="56" t="s">
        <v>4145</v>
      </c>
      <c r="Z1073" s="56" t="s">
        <v>4146</v>
      </c>
      <c r="AA1073" s="56" t="s">
        <v>142</v>
      </c>
      <c r="AB1073" s="56" t="s">
        <v>143</v>
      </c>
      <c r="AC1073" s="56" t="s">
        <v>144</v>
      </c>
      <c r="AD1073" s="1"/>
      <c r="AE1073" s="56" t="s">
        <v>4147</v>
      </c>
      <c r="AF1073" s="56" t="s">
        <v>114</v>
      </c>
      <c r="AG1073" s="56" t="s">
        <v>115</v>
      </c>
      <c r="AH1073" s="56" t="s">
        <v>4148</v>
      </c>
      <c r="AI1073" s="56" t="s">
        <v>74</v>
      </c>
      <c r="AJ1073" s="56" t="s">
        <v>147</v>
      </c>
      <c r="AK1073" s="56" t="s">
        <v>1793</v>
      </c>
      <c r="AL1073" s="56" t="s">
        <v>1793</v>
      </c>
      <c r="AM1073" s="1"/>
      <c r="AN1073" s="56" t="s">
        <v>75</v>
      </c>
      <c r="AO1073" s="56" t="s">
        <v>3</v>
      </c>
      <c r="AP1073" s="60">
        <v>233.3</v>
      </c>
      <c r="AQ1073" s="60">
        <v>0</v>
      </c>
      <c r="AR1073" s="58">
        <v>1</v>
      </c>
      <c r="AS1073" s="58">
        <v>0</v>
      </c>
    </row>
    <row r="1074" spans="1:45" ht="22.5" x14ac:dyDescent="0.2">
      <c r="A1074" s="56" t="s">
        <v>127</v>
      </c>
      <c r="B1074" s="56" t="s">
        <v>104</v>
      </c>
      <c r="C1074" s="56" t="s">
        <v>128</v>
      </c>
      <c r="D1074" s="1"/>
      <c r="E1074" s="1"/>
      <c r="F1074" s="1"/>
      <c r="G1074" s="56" t="s">
        <v>129</v>
      </c>
      <c r="H1074" s="56" t="s">
        <v>130</v>
      </c>
      <c r="I1074" s="56" t="s">
        <v>1015</v>
      </c>
      <c r="J1074" s="1"/>
      <c r="K1074" s="56" t="s">
        <v>70</v>
      </c>
      <c r="L1074" s="56" t="s">
        <v>131</v>
      </c>
      <c r="M1074" s="1"/>
      <c r="N1074" s="1"/>
      <c r="O1074" s="56" t="s">
        <v>1016</v>
      </c>
      <c r="P1074" s="1"/>
      <c r="Q1074" s="56" t="s">
        <v>1018</v>
      </c>
      <c r="R1074" s="1"/>
      <c r="S1074" s="1"/>
      <c r="T1074" s="56" t="s">
        <v>4142</v>
      </c>
      <c r="U1074" s="56" t="s">
        <v>4126</v>
      </c>
      <c r="V1074" s="56" t="s">
        <v>4151</v>
      </c>
      <c r="W1074" s="58">
        <v>14064</v>
      </c>
      <c r="X1074" s="59" t="s">
        <v>4152</v>
      </c>
      <c r="Y1074" s="56" t="s">
        <v>4145</v>
      </c>
      <c r="Z1074" s="56" t="s">
        <v>4146</v>
      </c>
      <c r="AA1074" s="56" t="s">
        <v>142</v>
      </c>
      <c r="AB1074" s="56" t="s">
        <v>143</v>
      </c>
      <c r="AC1074" s="56" t="s">
        <v>144</v>
      </c>
      <c r="AD1074" s="1"/>
      <c r="AE1074" s="56" t="s">
        <v>4147</v>
      </c>
      <c r="AF1074" s="56" t="s">
        <v>114</v>
      </c>
      <c r="AG1074" s="56" t="s">
        <v>115</v>
      </c>
      <c r="AH1074" s="56" t="s">
        <v>4148</v>
      </c>
      <c r="AI1074" s="56" t="s">
        <v>74</v>
      </c>
      <c r="AJ1074" s="56" t="s">
        <v>147</v>
      </c>
      <c r="AK1074" s="56" t="s">
        <v>1793</v>
      </c>
      <c r="AL1074" s="56" t="s">
        <v>1793</v>
      </c>
      <c r="AM1074" s="1"/>
      <c r="AN1074" s="56" t="s">
        <v>75</v>
      </c>
      <c r="AO1074" s="56" t="s">
        <v>3</v>
      </c>
      <c r="AP1074" s="60">
        <v>182.2</v>
      </c>
      <c r="AQ1074" s="60">
        <v>0</v>
      </c>
      <c r="AR1074" s="58">
        <v>1</v>
      </c>
      <c r="AS1074" s="58">
        <v>0</v>
      </c>
    </row>
    <row r="1075" spans="1:45" ht="22.5" x14ac:dyDescent="0.2">
      <c r="A1075" s="56" t="s">
        <v>127</v>
      </c>
      <c r="B1075" s="56" t="s">
        <v>104</v>
      </c>
      <c r="C1075" s="56" t="s">
        <v>128</v>
      </c>
      <c r="D1075" s="1"/>
      <c r="E1075" s="1"/>
      <c r="F1075" s="1"/>
      <c r="G1075" s="56" t="s">
        <v>129</v>
      </c>
      <c r="H1075" s="56" t="s">
        <v>130</v>
      </c>
      <c r="I1075" s="56" t="s">
        <v>1015</v>
      </c>
      <c r="J1075" s="1"/>
      <c r="K1075" s="56" t="s">
        <v>70</v>
      </c>
      <c r="L1075" s="56" t="s">
        <v>131</v>
      </c>
      <c r="M1075" s="1"/>
      <c r="N1075" s="1"/>
      <c r="O1075" s="56" t="s">
        <v>1016</v>
      </c>
      <c r="P1075" s="1"/>
      <c r="Q1075" s="56" t="s">
        <v>1017</v>
      </c>
      <c r="R1075" s="1"/>
      <c r="S1075" s="1"/>
      <c r="T1075" s="56" t="s">
        <v>4142</v>
      </c>
      <c r="U1075" s="56" t="s">
        <v>4142</v>
      </c>
      <c r="V1075" s="56" t="s">
        <v>4153</v>
      </c>
      <c r="W1075" s="58">
        <v>13893</v>
      </c>
      <c r="X1075" s="59" t="s">
        <v>4154</v>
      </c>
      <c r="Y1075" s="56" t="s">
        <v>4155</v>
      </c>
      <c r="Z1075" s="56" t="s">
        <v>4156</v>
      </c>
      <c r="AA1075" s="56" t="s">
        <v>787</v>
      </c>
      <c r="AB1075" s="56" t="s">
        <v>4157</v>
      </c>
      <c r="AC1075" s="56" t="s">
        <v>193</v>
      </c>
      <c r="AD1075" s="1"/>
      <c r="AE1075" s="56" t="s">
        <v>4158</v>
      </c>
      <c r="AF1075" s="56" t="s">
        <v>4159</v>
      </c>
      <c r="AG1075" s="56" t="s">
        <v>4160</v>
      </c>
      <c r="AH1075" s="56" t="s">
        <v>4161</v>
      </c>
      <c r="AI1075" s="56" t="s">
        <v>81</v>
      </c>
      <c r="AJ1075" s="56" t="s">
        <v>177</v>
      </c>
      <c r="AK1075" s="56" t="s">
        <v>4162</v>
      </c>
      <c r="AL1075" s="56" t="s">
        <v>4162</v>
      </c>
      <c r="AM1075" s="1"/>
      <c r="AN1075" s="56" t="s">
        <v>75</v>
      </c>
      <c r="AO1075" s="56" t="s">
        <v>2</v>
      </c>
      <c r="AP1075" s="60">
        <v>435.98</v>
      </c>
      <c r="AQ1075" s="60">
        <v>0</v>
      </c>
      <c r="AR1075" s="58">
        <v>1</v>
      </c>
      <c r="AS1075" s="58">
        <v>0</v>
      </c>
    </row>
    <row r="1076" spans="1:45" x14ac:dyDescent="0.2">
      <c r="A1076" s="56" t="s">
        <v>127</v>
      </c>
      <c r="B1076" s="56" t="s">
        <v>104</v>
      </c>
      <c r="C1076" s="56" t="s">
        <v>128</v>
      </c>
      <c r="D1076" s="1"/>
      <c r="E1076" s="1"/>
      <c r="F1076" s="1"/>
      <c r="G1076" s="56" t="s">
        <v>129</v>
      </c>
      <c r="H1076" s="56" t="s">
        <v>130</v>
      </c>
      <c r="I1076" s="56" t="s">
        <v>1015</v>
      </c>
      <c r="J1076" s="1"/>
      <c r="K1076" s="56" t="s">
        <v>70</v>
      </c>
      <c r="L1076" s="56" t="s">
        <v>131</v>
      </c>
      <c r="M1076" s="1"/>
      <c r="N1076" s="1"/>
      <c r="O1076" s="56" t="s">
        <v>1016</v>
      </c>
      <c r="P1076" s="1"/>
      <c r="Q1076" s="56" t="s">
        <v>1018</v>
      </c>
      <c r="R1076" s="1"/>
      <c r="S1076" s="1"/>
      <c r="T1076" s="56" t="s">
        <v>4163</v>
      </c>
      <c r="U1076" s="56" t="s">
        <v>4163</v>
      </c>
      <c r="V1076" s="56" t="s">
        <v>4164</v>
      </c>
      <c r="W1076" s="58">
        <v>22976</v>
      </c>
      <c r="X1076" s="59" t="s">
        <v>4165</v>
      </c>
      <c r="Y1076" s="56" t="s">
        <v>1028</v>
      </c>
      <c r="Z1076" s="56" t="s">
        <v>1029</v>
      </c>
      <c r="AA1076" s="56" t="s">
        <v>94</v>
      </c>
      <c r="AB1076" s="56" t="s">
        <v>1030</v>
      </c>
      <c r="AC1076" s="56" t="s">
        <v>95</v>
      </c>
      <c r="AD1076" s="1"/>
      <c r="AE1076" s="56" t="s">
        <v>1031</v>
      </c>
      <c r="AF1076" s="56" t="s">
        <v>1032</v>
      </c>
      <c r="AG1076" s="56" t="s">
        <v>115</v>
      </c>
      <c r="AH1076" s="56" t="s">
        <v>1033</v>
      </c>
      <c r="AI1076" s="56" t="s">
        <v>74</v>
      </c>
      <c r="AJ1076" s="56" t="s">
        <v>97</v>
      </c>
      <c r="AK1076" s="56" t="s">
        <v>109</v>
      </c>
      <c r="AL1076" s="56" t="s">
        <v>110</v>
      </c>
      <c r="AM1076" s="1"/>
      <c r="AN1076" s="56" t="s">
        <v>75</v>
      </c>
      <c r="AO1076" s="56" t="s">
        <v>3</v>
      </c>
      <c r="AP1076" s="60">
        <v>45.99</v>
      </c>
      <c r="AQ1076" s="60">
        <v>0</v>
      </c>
      <c r="AR1076" s="58">
        <v>1</v>
      </c>
      <c r="AS1076" s="58">
        <v>0</v>
      </c>
    </row>
    <row r="1077" spans="1:45" x14ac:dyDescent="0.2">
      <c r="A1077" s="56" t="s">
        <v>127</v>
      </c>
      <c r="B1077" s="56" t="s">
        <v>104</v>
      </c>
      <c r="C1077" s="56" t="s">
        <v>128</v>
      </c>
      <c r="D1077" s="1"/>
      <c r="E1077" s="1"/>
      <c r="F1077" s="1"/>
      <c r="G1077" s="56" t="s">
        <v>129</v>
      </c>
      <c r="H1077" s="56" t="s">
        <v>130</v>
      </c>
      <c r="I1077" s="56" t="s">
        <v>1015</v>
      </c>
      <c r="J1077" s="1"/>
      <c r="K1077" s="56" t="s">
        <v>70</v>
      </c>
      <c r="L1077" s="56" t="s">
        <v>131</v>
      </c>
      <c r="M1077" s="1"/>
      <c r="N1077" s="1"/>
      <c r="O1077" s="56" t="s">
        <v>1016</v>
      </c>
      <c r="P1077" s="1"/>
      <c r="Q1077" s="56" t="s">
        <v>1018</v>
      </c>
      <c r="R1077" s="1"/>
      <c r="S1077" s="1"/>
      <c r="T1077" s="56" t="s">
        <v>4166</v>
      </c>
      <c r="U1077" s="56" t="s">
        <v>4167</v>
      </c>
      <c r="V1077" s="56" t="s">
        <v>4168</v>
      </c>
      <c r="W1077" s="58">
        <v>43479</v>
      </c>
      <c r="X1077" s="59" t="s">
        <v>4169</v>
      </c>
      <c r="Y1077" s="56" t="s">
        <v>1025</v>
      </c>
      <c r="Z1077" s="56" t="s">
        <v>1026</v>
      </c>
      <c r="AA1077" s="56" t="s">
        <v>98</v>
      </c>
      <c r="AB1077" s="56" t="s">
        <v>99</v>
      </c>
      <c r="AC1077" s="56" t="s">
        <v>100</v>
      </c>
      <c r="AD1077" s="1"/>
      <c r="AE1077" s="56" t="s">
        <v>1027</v>
      </c>
      <c r="AF1077" s="56" t="s">
        <v>762</v>
      </c>
      <c r="AG1077" s="56" t="s">
        <v>763</v>
      </c>
      <c r="AH1077" s="56" t="s">
        <v>764</v>
      </c>
      <c r="AI1077" s="56" t="s">
        <v>74</v>
      </c>
      <c r="AJ1077" s="56" t="s">
        <v>98</v>
      </c>
      <c r="AK1077" s="56" t="s">
        <v>765</v>
      </c>
      <c r="AL1077" s="56" t="s">
        <v>765</v>
      </c>
      <c r="AM1077" s="1"/>
      <c r="AN1077" s="56" t="s">
        <v>75</v>
      </c>
      <c r="AO1077" s="56" t="s">
        <v>3</v>
      </c>
      <c r="AP1077" s="60">
        <v>60</v>
      </c>
      <c r="AQ1077" s="60">
        <v>0</v>
      </c>
      <c r="AR1077" s="58">
        <v>1</v>
      </c>
      <c r="AS1077" s="58">
        <v>0</v>
      </c>
    </row>
    <row r="1078" spans="1:45" x14ac:dyDescent="0.2">
      <c r="A1078" s="56" t="s">
        <v>127</v>
      </c>
      <c r="B1078" s="56" t="s">
        <v>104</v>
      </c>
      <c r="C1078" s="56" t="s">
        <v>128</v>
      </c>
      <c r="D1078" s="1"/>
      <c r="E1078" s="1"/>
      <c r="F1078" s="1"/>
      <c r="G1078" s="56" t="s">
        <v>129</v>
      </c>
      <c r="H1078" s="56" t="s">
        <v>130</v>
      </c>
      <c r="I1078" s="56" t="s">
        <v>1015</v>
      </c>
      <c r="J1078" s="1"/>
      <c r="K1078" s="56" t="s">
        <v>70</v>
      </c>
      <c r="L1078" s="56" t="s">
        <v>131</v>
      </c>
      <c r="M1078" s="1"/>
      <c r="N1078" s="1"/>
      <c r="O1078" s="56" t="s">
        <v>1016</v>
      </c>
      <c r="P1078" s="1"/>
      <c r="Q1078" s="56" t="s">
        <v>1018</v>
      </c>
      <c r="R1078" s="1"/>
      <c r="S1078" s="1"/>
      <c r="T1078" s="56" t="s">
        <v>4166</v>
      </c>
      <c r="U1078" s="56" t="s">
        <v>4167</v>
      </c>
      <c r="V1078" s="56" t="s">
        <v>4170</v>
      </c>
      <c r="W1078" s="58">
        <v>43480</v>
      </c>
      <c r="X1078" s="59" t="s">
        <v>4171</v>
      </c>
      <c r="Y1078" s="56" t="s">
        <v>1025</v>
      </c>
      <c r="Z1078" s="56" t="s">
        <v>1026</v>
      </c>
      <c r="AA1078" s="56" t="s">
        <v>98</v>
      </c>
      <c r="AB1078" s="56" t="s">
        <v>99</v>
      </c>
      <c r="AC1078" s="56" t="s">
        <v>100</v>
      </c>
      <c r="AD1078" s="1"/>
      <c r="AE1078" s="56" t="s">
        <v>1027</v>
      </c>
      <c r="AF1078" s="56" t="s">
        <v>762</v>
      </c>
      <c r="AG1078" s="56" t="s">
        <v>763</v>
      </c>
      <c r="AH1078" s="56" t="s">
        <v>764</v>
      </c>
      <c r="AI1078" s="56" t="s">
        <v>74</v>
      </c>
      <c r="AJ1078" s="56" t="s">
        <v>98</v>
      </c>
      <c r="AK1078" s="56" t="s">
        <v>765</v>
      </c>
      <c r="AL1078" s="56" t="s">
        <v>765</v>
      </c>
      <c r="AM1078" s="1"/>
      <c r="AN1078" s="56" t="s">
        <v>75</v>
      </c>
      <c r="AO1078" s="56" t="s">
        <v>3</v>
      </c>
      <c r="AP1078" s="60">
        <v>592.66</v>
      </c>
      <c r="AQ1078" s="60">
        <v>0</v>
      </c>
      <c r="AR1078" s="58">
        <v>1</v>
      </c>
      <c r="AS1078" s="58">
        <v>0</v>
      </c>
    </row>
    <row r="1079" spans="1:45" ht="22.5" x14ac:dyDescent="0.2">
      <c r="A1079" s="56" t="s">
        <v>127</v>
      </c>
      <c r="B1079" s="56" t="s">
        <v>104</v>
      </c>
      <c r="C1079" s="56" t="s">
        <v>128</v>
      </c>
      <c r="D1079" s="1"/>
      <c r="E1079" s="1"/>
      <c r="F1079" s="1"/>
      <c r="G1079" s="56" t="s">
        <v>129</v>
      </c>
      <c r="H1079" s="56" t="s">
        <v>130</v>
      </c>
      <c r="I1079" s="56" t="s">
        <v>1015</v>
      </c>
      <c r="J1079" s="1"/>
      <c r="K1079" s="56" t="s">
        <v>70</v>
      </c>
      <c r="L1079" s="56" t="s">
        <v>131</v>
      </c>
      <c r="M1079" s="1"/>
      <c r="N1079" s="1"/>
      <c r="O1079" s="56" t="s">
        <v>1016</v>
      </c>
      <c r="P1079" s="1"/>
      <c r="Q1079" s="56" t="s">
        <v>1018</v>
      </c>
      <c r="R1079" s="1"/>
      <c r="S1079" s="1"/>
      <c r="T1079" s="56" t="s">
        <v>4166</v>
      </c>
      <c r="U1079" s="56" t="s">
        <v>4167</v>
      </c>
      <c r="V1079" s="56" t="s">
        <v>112</v>
      </c>
      <c r="W1079" s="58">
        <v>38220</v>
      </c>
      <c r="X1079" s="59" t="s">
        <v>4172</v>
      </c>
      <c r="Y1079" s="56" t="s">
        <v>140</v>
      </c>
      <c r="Z1079" s="56" t="s">
        <v>141</v>
      </c>
      <c r="AA1079" s="56" t="s">
        <v>142</v>
      </c>
      <c r="AB1079" s="56" t="s">
        <v>143</v>
      </c>
      <c r="AC1079" s="56" t="s">
        <v>144</v>
      </c>
      <c r="AD1079" s="1"/>
      <c r="AE1079" s="56" t="s">
        <v>1022</v>
      </c>
      <c r="AF1079" s="56" t="s">
        <v>114</v>
      </c>
      <c r="AG1079" s="56" t="s">
        <v>115</v>
      </c>
      <c r="AH1079" s="56" t="s">
        <v>146</v>
      </c>
      <c r="AI1079" s="56" t="s">
        <v>74</v>
      </c>
      <c r="AJ1079" s="56" t="s">
        <v>147</v>
      </c>
      <c r="AK1079" s="56" t="s">
        <v>148</v>
      </c>
      <c r="AL1079" s="56" t="s">
        <v>148</v>
      </c>
      <c r="AM1079" s="1"/>
      <c r="AN1079" s="56" t="s">
        <v>75</v>
      </c>
      <c r="AO1079" s="56" t="s">
        <v>3</v>
      </c>
      <c r="AP1079" s="60">
        <v>2.27</v>
      </c>
      <c r="AQ1079" s="60">
        <v>0</v>
      </c>
      <c r="AR1079" s="58">
        <v>1</v>
      </c>
      <c r="AS1079" s="58">
        <v>0</v>
      </c>
    </row>
    <row r="1080" spans="1:45" x14ac:dyDescent="0.2">
      <c r="A1080" s="56" t="s">
        <v>127</v>
      </c>
      <c r="B1080" s="56" t="s">
        <v>104</v>
      </c>
      <c r="C1080" s="56" t="s">
        <v>128</v>
      </c>
      <c r="D1080" s="1"/>
      <c r="E1080" s="1"/>
      <c r="F1080" s="1"/>
      <c r="G1080" s="56" t="s">
        <v>129</v>
      </c>
      <c r="H1080" s="56" t="s">
        <v>130</v>
      </c>
      <c r="I1080" s="56" t="s">
        <v>1015</v>
      </c>
      <c r="J1080" s="1"/>
      <c r="K1080" s="56" t="s">
        <v>70</v>
      </c>
      <c r="L1080" s="56" t="s">
        <v>131</v>
      </c>
      <c r="M1080" s="1"/>
      <c r="N1080" s="1"/>
      <c r="O1080" s="56" t="s">
        <v>1016</v>
      </c>
      <c r="P1080" s="1"/>
      <c r="Q1080" s="56" t="s">
        <v>1018</v>
      </c>
      <c r="R1080" s="1"/>
      <c r="S1080" s="1"/>
      <c r="T1080" s="56" t="s">
        <v>4166</v>
      </c>
      <c r="U1080" s="56" t="s">
        <v>4167</v>
      </c>
      <c r="V1080" s="56" t="s">
        <v>4173</v>
      </c>
      <c r="W1080" s="58">
        <v>44479</v>
      </c>
      <c r="X1080" s="59" t="s">
        <v>4174</v>
      </c>
      <c r="Y1080" s="56" t="s">
        <v>4175</v>
      </c>
      <c r="Z1080" s="56" t="s">
        <v>4176</v>
      </c>
      <c r="AA1080" s="56" t="s">
        <v>105</v>
      </c>
      <c r="AB1080" s="56" t="s">
        <v>106</v>
      </c>
      <c r="AC1080" s="56" t="s">
        <v>107</v>
      </c>
      <c r="AD1080" s="1"/>
      <c r="AE1080" s="56" t="s">
        <v>4177</v>
      </c>
      <c r="AF1080" s="56" t="s">
        <v>114</v>
      </c>
      <c r="AG1080" s="56" t="s">
        <v>115</v>
      </c>
      <c r="AH1080" s="56" t="s">
        <v>4178</v>
      </c>
      <c r="AI1080" s="56" t="s">
        <v>74</v>
      </c>
      <c r="AJ1080" s="56" t="s">
        <v>108</v>
      </c>
      <c r="AK1080" s="56" t="s">
        <v>109</v>
      </c>
      <c r="AL1080" s="56" t="s">
        <v>110</v>
      </c>
      <c r="AM1080" s="1"/>
      <c r="AN1080" s="56" t="s">
        <v>75</v>
      </c>
      <c r="AO1080" s="56" t="s">
        <v>3</v>
      </c>
      <c r="AP1080" s="60">
        <v>262.68</v>
      </c>
      <c r="AQ1080" s="60">
        <v>0</v>
      </c>
      <c r="AR1080" s="58">
        <v>1</v>
      </c>
      <c r="AS1080" s="58">
        <v>0</v>
      </c>
    </row>
    <row r="1081" spans="1:45" x14ac:dyDescent="0.2">
      <c r="A1081" s="56" t="s">
        <v>127</v>
      </c>
      <c r="B1081" s="56" t="s">
        <v>104</v>
      </c>
      <c r="C1081" s="56" t="s">
        <v>128</v>
      </c>
      <c r="D1081" s="1"/>
      <c r="E1081" s="1"/>
      <c r="F1081" s="1"/>
      <c r="G1081" s="56" t="s">
        <v>129</v>
      </c>
      <c r="H1081" s="56" t="s">
        <v>130</v>
      </c>
      <c r="I1081" s="56" t="s">
        <v>1015</v>
      </c>
      <c r="J1081" s="1"/>
      <c r="K1081" s="56" t="s">
        <v>70</v>
      </c>
      <c r="L1081" s="56" t="s">
        <v>131</v>
      </c>
      <c r="M1081" s="1"/>
      <c r="N1081" s="1"/>
      <c r="O1081" s="56" t="s">
        <v>1016</v>
      </c>
      <c r="P1081" s="1"/>
      <c r="Q1081" s="56" t="s">
        <v>1018</v>
      </c>
      <c r="R1081" s="1"/>
      <c r="S1081" s="1"/>
      <c r="T1081" s="56" t="s">
        <v>4179</v>
      </c>
      <c r="U1081" s="56" t="s">
        <v>4179</v>
      </c>
      <c r="V1081" s="56" t="s">
        <v>4180</v>
      </c>
      <c r="W1081" s="58">
        <v>47019</v>
      </c>
      <c r="X1081" s="59" t="s">
        <v>4181</v>
      </c>
      <c r="Y1081" s="56" t="s">
        <v>1028</v>
      </c>
      <c r="Z1081" s="56" t="s">
        <v>1029</v>
      </c>
      <c r="AA1081" s="56" t="s">
        <v>94</v>
      </c>
      <c r="AB1081" s="56" t="s">
        <v>1030</v>
      </c>
      <c r="AC1081" s="56" t="s">
        <v>95</v>
      </c>
      <c r="AD1081" s="1"/>
      <c r="AE1081" s="56" t="s">
        <v>1031</v>
      </c>
      <c r="AF1081" s="56" t="s">
        <v>1032</v>
      </c>
      <c r="AG1081" s="56" t="s">
        <v>115</v>
      </c>
      <c r="AH1081" s="56" t="s">
        <v>1033</v>
      </c>
      <c r="AI1081" s="56" t="s">
        <v>74</v>
      </c>
      <c r="AJ1081" s="56" t="s">
        <v>97</v>
      </c>
      <c r="AK1081" s="56" t="s">
        <v>109</v>
      </c>
      <c r="AL1081" s="56" t="s">
        <v>110</v>
      </c>
      <c r="AM1081" s="1"/>
      <c r="AN1081" s="56" t="s">
        <v>75</v>
      </c>
      <c r="AO1081" s="56" t="s">
        <v>3</v>
      </c>
      <c r="AP1081" s="60">
        <v>200</v>
      </c>
      <c r="AQ1081" s="60">
        <v>0</v>
      </c>
      <c r="AR1081" s="58">
        <v>1</v>
      </c>
      <c r="AS1081" s="58">
        <v>0</v>
      </c>
    </row>
    <row r="1082" spans="1:45" x14ac:dyDescent="0.2">
      <c r="A1082" s="56" t="s">
        <v>127</v>
      </c>
      <c r="B1082" s="56" t="s">
        <v>104</v>
      </c>
      <c r="C1082" s="56" t="s">
        <v>128</v>
      </c>
      <c r="D1082" s="1"/>
      <c r="E1082" s="1"/>
      <c r="F1082" s="1"/>
      <c r="G1082" s="56" t="s">
        <v>129</v>
      </c>
      <c r="H1082" s="56" t="s">
        <v>130</v>
      </c>
      <c r="I1082" s="56" t="s">
        <v>1015</v>
      </c>
      <c r="J1082" s="1"/>
      <c r="K1082" s="56" t="s">
        <v>70</v>
      </c>
      <c r="L1082" s="56" t="s">
        <v>131</v>
      </c>
      <c r="M1082" s="1"/>
      <c r="N1082" s="1"/>
      <c r="O1082" s="56" t="s">
        <v>1016</v>
      </c>
      <c r="P1082" s="1"/>
      <c r="Q1082" s="56" t="s">
        <v>1018</v>
      </c>
      <c r="R1082" s="1"/>
      <c r="S1082" s="1"/>
      <c r="T1082" s="56" t="s">
        <v>4179</v>
      </c>
      <c r="U1082" s="56" t="s">
        <v>4179</v>
      </c>
      <c r="V1082" s="56" t="s">
        <v>4182</v>
      </c>
      <c r="W1082" s="58">
        <v>47020</v>
      </c>
      <c r="X1082" s="59" t="s">
        <v>4183</v>
      </c>
      <c r="Y1082" s="56" t="s">
        <v>1028</v>
      </c>
      <c r="Z1082" s="56" t="s">
        <v>1029</v>
      </c>
      <c r="AA1082" s="56" t="s">
        <v>94</v>
      </c>
      <c r="AB1082" s="56" t="s">
        <v>1030</v>
      </c>
      <c r="AC1082" s="56" t="s">
        <v>95</v>
      </c>
      <c r="AD1082" s="1"/>
      <c r="AE1082" s="56" t="s">
        <v>1031</v>
      </c>
      <c r="AF1082" s="56" t="s">
        <v>1032</v>
      </c>
      <c r="AG1082" s="56" t="s">
        <v>115</v>
      </c>
      <c r="AH1082" s="56" t="s">
        <v>1033</v>
      </c>
      <c r="AI1082" s="56" t="s">
        <v>74</v>
      </c>
      <c r="AJ1082" s="56" t="s">
        <v>97</v>
      </c>
      <c r="AK1082" s="56" t="s">
        <v>109</v>
      </c>
      <c r="AL1082" s="56" t="s">
        <v>110</v>
      </c>
      <c r="AM1082" s="1"/>
      <c r="AN1082" s="56" t="s">
        <v>75</v>
      </c>
      <c r="AO1082" s="56" t="s">
        <v>3</v>
      </c>
      <c r="AP1082" s="60">
        <v>63.23</v>
      </c>
      <c r="AQ1082" s="60">
        <v>0</v>
      </c>
      <c r="AR1082" s="58">
        <v>1</v>
      </c>
      <c r="AS1082" s="58">
        <v>0</v>
      </c>
    </row>
    <row r="1083" spans="1:45" x14ac:dyDescent="0.2">
      <c r="A1083" s="56" t="s">
        <v>127</v>
      </c>
      <c r="B1083" s="56" t="s">
        <v>104</v>
      </c>
      <c r="C1083" s="56" t="s">
        <v>128</v>
      </c>
      <c r="D1083" s="1"/>
      <c r="E1083" s="1"/>
      <c r="F1083" s="1"/>
      <c r="G1083" s="56" t="s">
        <v>129</v>
      </c>
      <c r="H1083" s="56" t="s">
        <v>130</v>
      </c>
      <c r="I1083" s="56" t="s">
        <v>1015</v>
      </c>
      <c r="J1083" s="1"/>
      <c r="K1083" s="56" t="s">
        <v>70</v>
      </c>
      <c r="L1083" s="56" t="s">
        <v>131</v>
      </c>
      <c r="M1083" s="1"/>
      <c r="N1083" s="1"/>
      <c r="O1083" s="56" t="s">
        <v>1016</v>
      </c>
      <c r="P1083" s="1"/>
      <c r="Q1083" s="56" t="s">
        <v>1017</v>
      </c>
      <c r="R1083" s="1"/>
      <c r="S1083" s="1"/>
      <c r="T1083" s="56" t="s">
        <v>4179</v>
      </c>
      <c r="U1083" s="56" t="s">
        <v>4166</v>
      </c>
      <c r="V1083" s="56" t="s">
        <v>4184</v>
      </c>
      <c r="W1083" s="58">
        <v>48751</v>
      </c>
      <c r="X1083" s="59" t="s">
        <v>4185</v>
      </c>
      <c r="Y1083" s="56" t="s">
        <v>1148</v>
      </c>
      <c r="Z1083" s="56" t="s">
        <v>1149</v>
      </c>
      <c r="AA1083" s="56" t="s">
        <v>119</v>
      </c>
      <c r="AB1083" s="56" t="s">
        <v>1150</v>
      </c>
      <c r="AC1083" s="56" t="s">
        <v>200</v>
      </c>
      <c r="AD1083" s="1"/>
      <c r="AE1083" s="56" t="s">
        <v>1151</v>
      </c>
      <c r="AF1083" s="56" t="s">
        <v>1152</v>
      </c>
      <c r="AG1083" s="56" t="s">
        <v>123</v>
      </c>
      <c r="AH1083" s="56" t="s">
        <v>1153</v>
      </c>
      <c r="AI1083" s="56" t="s">
        <v>81</v>
      </c>
      <c r="AJ1083" s="56" t="s">
        <v>177</v>
      </c>
      <c r="AK1083" s="56" t="s">
        <v>1154</v>
      </c>
      <c r="AL1083" s="56" t="s">
        <v>1154</v>
      </c>
      <c r="AM1083" s="1"/>
      <c r="AN1083" s="56" t="s">
        <v>75</v>
      </c>
      <c r="AO1083" s="56" t="s">
        <v>2</v>
      </c>
      <c r="AP1083" s="60">
        <v>199.77</v>
      </c>
      <c r="AQ1083" s="60">
        <v>0</v>
      </c>
      <c r="AR1083" s="58">
        <v>1</v>
      </c>
      <c r="AS1083" s="58">
        <v>0</v>
      </c>
    </row>
    <row r="1084" spans="1:45" x14ac:dyDescent="0.2">
      <c r="A1084" s="56" t="s">
        <v>127</v>
      </c>
      <c r="B1084" s="56" t="s">
        <v>104</v>
      </c>
      <c r="C1084" s="56" t="s">
        <v>128</v>
      </c>
      <c r="D1084" s="1"/>
      <c r="E1084" s="1"/>
      <c r="F1084" s="1"/>
      <c r="G1084" s="56" t="s">
        <v>129</v>
      </c>
      <c r="H1084" s="56" t="s">
        <v>130</v>
      </c>
      <c r="I1084" s="56" t="s">
        <v>1015</v>
      </c>
      <c r="J1084" s="1"/>
      <c r="K1084" s="56" t="s">
        <v>70</v>
      </c>
      <c r="L1084" s="56" t="s">
        <v>131</v>
      </c>
      <c r="M1084" s="1"/>
      <c r="N1084" s="1"/>
      <c r="O1084" s="56" t="s">
        <v>1016</v>
      </c>
      <c r="P1084" s="1"/>
      <c r="Q1084" s="56" t="s">
        <v>1017</v>
      </c>
      <c r="R1084" s="1"/>
      <c r="S1084" s="1"/>
      <c r="T1084" s="56" t="s">
        <v>4186</v>
      </c>
      <c r="U1084" s="56" t="s">
        <v>4179</v>
      </c>
      <c r="V1084" s="56" t="s">
        <v>4187</v>
      </c>
      <c r="W1084" s="58">
        <v>39023</v>
      </c>
      <c r="X1084" s="59" t="s">
        <v>4188</v>
      </c>
      <c r="Y1084" s="56" t="s">
        <v>807</v>
      </c>
      <c r="Z1084" s="56" t="s">
        <v>808</v>
      </c>
      <c r="AA1084" s="56" t="s">
        <v>94</v>
      </c>
      <c r="AB1084" s="56" t="s">
        <v>809</v>
      </c>
      <c r="AC1084" s="56" t="s">
        <v>116</v>
      </c>
      <c r="AD1084" s="1"/>
      <c r="AE1084" s="56" t="s">
        <v>810</v>
      </c>
      <c r="AF1084" s="56" t="s">
        <v>811</v>
      </c>
      <c r="AG1084" s="1"/>
      <c r="AH1084" s="56" t="s">
        <v>812</v>
      </c>
      <c r="AI1084" s="56" t="s">
        <v>117</v>
      </c>
      <c r="AJ1084" s="56" t="s">
        <v>94</v>
      </c>
      <c r="AK1084" s="56" t="s">
        <v>813</v>
      </c>
      <c r="AL1084" s="56" t="s">
        <v>813</v>
      </c>
      <c r="AM1084" s="1"/>
      <c r="AN1084" s="56" t="s">
        <v>75</v>
      </c>
      <c r="AO1084" s="56" t="s">
        <v>3</v>
      </c>
      <c r="AP1084" s="60">
        <v>17.64</v>
      </c>
      <c r="AQ1084" s="60">
        <v>0</v>
      </c>
      <c r="AR1084" s="58">
        <v>1</v>
      </c>
      <c r="AS1084" s="58">
        <v>0</v>
      </c>
    </row>
    <row r="1085" spans="1:45" x14ac:dyDescent="0.2">
      <c r="A1085" s="56" t="s">
        <v>127</v>
      </c>
      <c r="B1085" s="56" t="s">
        <v>104</v>
      </c>
      <c r="C1085" s="56" t="s">
        <v>128</v>
      </c>
      <c r="D1085" s="1"/>
      <c r="E1085" s="1"/>
      <c r="F1085" s="1"/>
      <c r="G1085" s="56" t="s">
        <v>129</v>
      </c>
      <c r="H1085" s="56" t="s">
        <v>130</v>
      </c>
      <c r="I1085" s="56" t="s">
        <v>1015</v>
      </c>
      <c r="J1085" s="1"/>
      <c r="K1085" s="56" t="s">
        <v>70</v>
      </c>
      <c r="L1085" s="56" t="s">
        <v>131</v>
      </c>
      <c r="M1085" s="1"/>
      <c r="N1085" s="1"/>
      <c r="O1085" s="56" t="s">
        <v>1016</v>
      </c>
      <c r="P1085" s="1"/>
      <c r="Q1085" s="56" t="s">
        <v>1018</v>
      </c>
      <c r="R1085" s="1"/>
      <c r="S1085" s="1"/>
      <c r="T1085" s="56" t="s">
        <v>4186</v>
      </c>
      <c r="U1085" s="56" t="s">
        <v>4179</v>
      </c>
      <c r="V1085" s="56" t="s">
        <v>162</v>
      </c>
      <c r="W1085" s="58">
        <v>40252</v>
      </c>
      <c r="X1085" s="59" t="s">
        <v>4189</v>
      </c>
      <c r="Y1085" s="56" t="s">
        <v>163</v>
      </c>
      <c r="Z1085" s="56" t="s">
        <v>164</v>
      </c>
      <c r="AA1085" s="56" t="s">
        <v>119</v>
      </c>
      <c r="AB1085" s="56" t="s">
        <v>165</v>
      </c>
      <c r="AC1085" s="56" t="s">
        <v>166</v>
      </c>
      <c r="AD1085" s="1"/>
      <c r="AE1085" s="56" t="s">
        <v>167</v>
      </c>
      <c r="AF1085" s="56" t="s">
        <v>114</v>
      </c>
      <c r="AG1085" s="56" t="s">
        <v>115</v>
      </c>
      <c r="AH1085" s="56" t="s">
        <v>168</v>
      </c>
      <c r="AI1085" s="56" t="s">
        <v>74</v>
      </c>
      <c r="AJ1085" s="56" t="s">
        <v>79</v>
      </c>
      <c r="AK1085" s="56" t="s">
        <v>169</v>
      </c>
      <c r="AL1085" s="56" t="s">
        <v>169</v>
      </c>
      <c r="AM1085" s="1"/>
      <c r="AN1085" s="56" t="s">
        <v>75</v>
      </c>
      <c r="AO1085" s="56" t="s">
        <v>3</v>
      </c>
      <c r="AP1085" s="60">
        <v>79.069999999999993</v>
      </c>
      <c r="AQ1085" s="60">
        <v>0</v>
      </c>
      <c r="AR1085" s="58">
        <v>1</v>
      </c>
      <c r="AS1085" s="58">
        <v>0</v>
      </c>
    </row>
    <row r="1086" spans="1:45" x14ac:dyDescent="0.2">
      <c r="A1086" s="56" t="s">
        <v>127</v>
      </c>
      <c r="B1086" s="56" t="s">
        <v>104</v>
      </c>
      <c r="C1086" s="56" t="s">
        <v>128</v>
      </c>
      <c r="D1086" s="1"/>
      <c r="E1086" s="1"/>
      <c r="F1086" s="1"/>
      <c r="G1086" s="56" t="s">
        <v>129</v>
      </c>
      <c r="H1086" s="56" t="s">
        <v>130</v>
      </c>
      <c r="I1086" s="56" t="s">
        <v>1015</v>
      </c>
      <c r="J1086" s="1"/>
      <c r="K1086" s="56" t="s">
        <v>70</v>
      </c>
      <c r="L1086" s="56" t="s">
        <v>131</v>
      </c>
      <c r="M1086" s="1"/>
      <c r="N1086" s="1"/>
      <c r="O1086" s="56" t="s">
        <v>1016</v>
      </c>
      <c r="P1086" s="1"/>
      <c r="Q1086" s="56" t="s">
        <v>1018</v>
      </c>
      <c r="R1086" s="1"/>
      <c r="S1086" s="1"/>
      <c r="T1086" s="56" t="s">
        <v>4190</v>
      </c>
      <c r="U1086" s="56" t="s">
        <v>4186</v>
      </c>
      <c r="V1086" s="56" t="s">
        <v>766</v>
      </c>
      <c r="W1086" s="58">
        <v>30573</v>
      </c>
      <c r="X1086" s="59" t="s">
        <v>4191</v>
      </c>
      <c r="Y1086" s="56" t="s">
        <v>767</v>
      </c>
      <c r="Z1086" s="56" t="s">
        <v>768</v>
      </c>
      <c r="AA1086" s="56" t="s">
        <v>769</v>
      </c>
      <c r="AB1086" s="56" t="s">
        <v>770</v>
      </c>
      <c r="AC1086" s="56" t="s">
        <v>138</v>
      </c>
      <c r="AD1086" s="1"/>
      <c r="AE1086" s="56" t="s">
        <v>771</v>
      </c>
      <c r="AF1086" s="56" t="s">
        <v>114</v>
      </c>
      <c r="AG1086" s="56" t="s">
        <v>115</v>
      </c>
      <c r="AH1086" s="56" t="s">
        <v>772</v>
      </c>
      <c r="AI1086" s="56" t="s">
        <v>74</v>
      </c>
      <c r="AJ1086" s="56" t="s">
        <v>79</v>
      </c>
      <c r="AK1086" s="56" t="s">
        <v>109</v>
      </c>
      <c r="AL1086" s="56" t="s">
        <v>110</v>
      </c>
      <c r="AM1086" s="1"/>
      <c r="AN1086" s="56" t="s">
        <v>75</v>
      </c>
      <c r="AO1086" s="56" t="s">
        <v>3</v>
      </c>
      <c r="AP1086" s="60">
        <v>1461.31</v>
      </c>
      <c r="AQ1086" s="60">
        <v>0</v>
      </c>
      <c r="AR1086" s="58">
        <v>1</v>
      </c>
      <c r="AS1086" s="58">
        <v>0</v>
      </c>
    </row>
    <row r="1087" spans="1:45" x14ac:dyDescent="0.2">
      <c r="A1087" s="56" t="s">
        <v>127</v>
      </c>
      <c r="B1087" s="56" t="s">
        <v>104</v>
      </c>
      <c r="C1087" s="56" t="s">
        <v>128</v>
      </c>
      <c r="D1087" s="1"/>
      <c r="E1087" s="1"/>
      <c r="F1087" s="1"/>
      <c r="G1087" s="56" t="s">
        <v>129</v>
      </c>
      <c r="H1087" s="56" t="s">
        <v>130</v>
      </c>
      <c r="I1087" s="56" t="s">
        <v>1015</v>
      </c>
      <c r="J1087" s="1"/>
      <c r="K1087" s="56" t="s">
        <v>70</v>
      </c>
      <c r="L1087" s="56" t="s">
        <v>131</v>
      </c>
      <c r="M1087" s="1"/>
      <c r="N1087" s="1"/>
      <c r="O1087" s="56" t="s">
        <v>1016</v>
      </c>
      <c r="P1087" s="1"/>
      <c r="Q1087" s="56" t="s">
        <v>1017</v>
      </c>
      <c r="R1087" s="1"/>
      <c r="S1087" s="1"/>
      <c r="T1087" s="56" t="s">
        <v>4190</v>
      </c>
      <c r="U1087" s="56" t="s">
        <v>4190</v>
      </c>
      <c r="V1087" s="56" t="s">
        <v>4192</v>
      </c>
      <c r="W1087" s="58">
        <v>30808</v>
      </c>
      <c r="X1087" s="59" t="s">
        <v>4193</v>
      </c>
      <c r="Y1087" s="56" t="s">
        <v>807</v>
      </c>
      <c r="Z1087" s="56" t="s">
        <v>808</v>
      </c>
      <c r="AA1087" s="56" t="s">
        <v>94</v>
      </c>
      <c r="AB1087" s="56" t="s">
        <v>809</v>
      </c>
      <c r="AC1087" s="56" t="s">
        <v>116</v>
      </c>
      <c r="AD1087" s="1"/>
      <c r="AE1087" s="56" t="s">
        <v>810</v>
      </c>
      <c r="AF1087" s="56" t="s">
        <v>811</v>
      </c>
      <c r="AG1087" s="1"/>
      <c r="AH1087" s="56" t="s">
        <v>812</v>
      </c>
      <c r="AI1087" s="56" t="s">
        <v>117</v>
      </c>
      <c r="AJ1087" s="56" t="s">
        <v>94</v>
      </c>
      <c r="AK1087" s="56" t="s">
        <v>813</v>
      </c>
      <c r="AL1087" s="56" t="s">
        <v>813</v>
      </c>
      <c r="AM1087" s="1"/>
      <c r="AN1087" s="56" t="s">
        <v>75</v>
      </c>
      <c r="AO1087" s="56" t="s">
        <v>3</v>
      </c>
      <c r="AP1087" s="60">
        <v>31.59</v>
      </c>
      <c r="AQ1087" s="60">
        <v>0</v>
      </c>
      <c r="AR1087" s="58">
        <v>1</v>
      </c>
      <c r="AS1087" s="58">
        <v>0</v>
      </c>
    </row>
    <row r="1088" spans="1:45" x14ac:dyDescent="0.2">
      <c r="A1088" s="56" t="s">
        <v>127</v>
      </c>
      <c r="B1088" s="56" t="s">
        <v>104</v>
      </c>
      <c r="C1088" s="56" t="s">
        <v>128</v>
      </c>
      <c r="D1088" s="1"/>
      <c r="E1088" s="1"/>
      <c r="F1088" s="1"/>
      <c r="G1088" s="56" t="s">
        <v>129</v>
      </c>
      <c r="H1088" s="56" t="s">
        <v>130</v>
      </c>
      <c r="I1088" s="56" t="s">
        <v>1015</v>
      </c>
      <c r="J1088" s="1"/>
      <c r="K1088" s="56" t="s">
        <v>70</v>
      </c>
      <c r="L1088" s="56" t="s">
        <v>131</v>
      </c>
      <c r="M1088" s="1"/>
      <c r="N1088" s="1"/>
      <c r="O1088" s="56" t="s">
        <v>1016</v>
      </c>
      <c r="P1088" s="1"/>
      <c r="Q1088" s="56" t="s">
        <v>1017</v>
      </c>
      <c r="R1088" s="1"/>
      <c r="S1088" s="1"/>
      <c r="T1088" s="56" t="s">
        <v>4194</v>
      </c>
      <c r="U1088" s="56" t="s">
        <v>4194</v>
      </c>
      <c r="V1088" s="56" t="s">
        <v>4195</v>
      </c>
      <c r="W1088" s="58">
        <v>14832</v>
      </c>
      <c r="X1088" s="59" t="s">
        <v>4196</v>
      </c>
      <c r="Y1088" s="56" t="s">
        <v>807</v>
      </c>
      <c r="Z1088" s="56" t="s">
        <v>822</v>
      </c>
      <c r="AA1088" s="56" t="s">
        <v>94</v>
      </c>
      <c r="AB1088" s="56" t="s">
        <v>809</v>
      </c>
      <c r="AC1088" s="56" t="s">
        <v>116</v>
      </c>
      <c r="AD1088" s="1"/>
      <c r="AE1088" s="56" t="s">
        <v>823</v>
      </c>
      <c r="AF1088" s="56" t="s">
        <v>824</v>
      </c>
      <c r="AG1088" s="56" t="s">
        <v>123</v>
      </c>
      <c r="AH1088" s="56" t="s">
        <v>825</v>
      </c>
      <c r="AI1088" s="56" t="s">
        <v>81</v>
      </c>
      <c r="AJ1088" s="56" t="s">
        <v>94</v>
      </c>
      <c r="AK1088" s="56" t="s">
        <v>807</v>
      </c>
      <c r="AL1088" s="56" t="s">
        <v>807</v>
      </c>
      <c r="AM1088" s="1"/>
      <c r="AN1088" s="56" t="s">
        <v>75</v>
      </c>
      <c r="AO1088" s="56" t="s">
        <v>2</v>
      </c>
      <c r="AP1088" s="60">
        <v>27.93</v>
      </c>
      <c r="AQ1088" s="60">
        <v>0</v>
      </c>
      <c r="AR1088" s="58">
        <v>1</v>
      </c>
      <c r="AS1088" s="58">
        <v>0</v>
      </c>
    </row>
    <row r="1089" spans="1:45" x14ac:dyDescent="0.2">
      <c r="A1089" s="56" t="s">
        <v>127</v>
      </c>
      <c r="B1089" s="56" t="s">
        <v>104</v>
      </c>
      <c r="C1089" s="56" t="s">
        <v>128</v>
      </c>
      <c r="D1089" s="1"/>
      <c r="E1089" s="1"/>
      <c r="F1089" s="1"/>
      <c r="G1089" s="56" t="s">
        <v>129</v>
      </c>
      <c r="H1089" s="56" t="s">
        <v>130</v>
      </c>
      <c r="I1089" s="56" t="s">
        <v>1015</v>
      </c>
      <c r="J1089" s="1"/>
      <c r="K1089" s="56" t="s">
        <v>70</v>
      </c>
      <c r="L1089" s="56" t="s">
        <v>131</v>
      </c>
      <c r="M1089" s="1"/>
      <c r="N1089" s="1"/>
      <c r="O1089" s="56" t="s">
        <v>1016</v>
      </c>
      <c r="P1089" s="1"/>
      <c r="Q1089" s="56" t="s">
        <v>1018</v>
      </c>
      <c r="R1089" s="1"/>
      <c r="S1089" s="1"/>
      <c r="T1089" s="56" t="s">
        <v>4197</v>
      </c>
      <c r="U1089" s="56" t="s">
        <v>4197</v>
      </c>
      <c r="V1089" s="56" t="s">
        <v>4198</v>
      </c>
      <c r="W1089" s="58">
        <v>22823</v>
      </c>
      <c r="X1089" s="59" t="s">
        <v>4199</v>
      </c>
      <c r="Y1089" s="56" t="s">
        <v>1028</v>
      </c>
      <c r="Z1089" s="56" t="s">
        <v>1029</v>
      </c>
      <c r="AA1089" s="56" t="s">
        <v>94</v>
      </c>
      <c r="AB1089" s="56" t="s">
        <v>1030</v>
      </c>
      <c r="AC1089" s="56" t="s">
        <v>95</v>
      </c>
      <c r="AD1089" s="1"/>
      <c r="AE1089" s="56" t="s">
        <v>1031</v>
      </c>
      <c r="AF1089" s="56" t="s">
        <v>1032</v>
      </c>
      <c r="AG1089" s="56" t="s">
        <v>115</v>
      </c>
      <c r="AH1089" s="56" t="s">
        <v>1033</v>
      </c>
      <c r="AI1089" s="56" t="s">
        <v>74</v>
      </c>
      <c r="AJ1089" s="56" t="s">
        <v>97</v>
      </c>
      <c r="AK1089" s="56" t="s">
        <v>109</v>
      </c>
      <c r="AL1089" s="56" t="s">
        <v>110</v>
      </c>
      <c r="AM1089" s="1"/>
      <c r="AN1089" s="56" t="s">
        <v>75</v>
      </c>
      <c r="AO1089" s="56" t="s">
        <v>3</v>
      </c>
      <c r="AP1089" s="60">
        <v>63.24</v>
      </c>
      <c r="AQ1089" s="60">
        <v>0</v>
      </c>
      <c r="AR1089" s="58">
        <v>1</v>
      </c>
      <c r="AS1089" s="58">
        <v>0</v>
      </c>
    </row>
    <row r="1090" spans="1:45" x14ac:dyDescent="0.2">
      <c r="A1090" s="56" t="s">
        <v>127</v>
      </c>
      <c r="B1090" s="56" t="s">
        <v>104</v>
      </c>
      <c r="C1090" s="56" t="s">
        <v>128</v>
      </c>
      <c r="D1090" s="1"/>
      <c r="E1090" s="1"/>
      <c r="F1090" s="1"/>
      <c r="G1090" s="56" t="s">
        <v>129</v>
      </c>
      <c r="H1090" s="56" t="s">
        <v>130</v>
      </c>
      <c r="I1090" s="56" t="s">
        <v>1015</v>
      </c>
      <c r="J1090" s="1"/>
      <c r="K1090" s="56" t="s">
        <v>70</v>
      </c>
      <c r="L1090" s="56" t="s">
        <v>131</v>
      </c>
      <c r="M1090" s="1"/>
      <c r="N1090" s="1"/>
      <c r="O1090" s="56" t="s">
        <v>1016</v>
      </c>
      <c r="P1090" s="1"/>
      <c r="Q1090" s="56" t="s">
        <v>1018</v>
      </c>
      <c r="R1090" s="1"/>
      <c r="S1090" s="1"/>
      <c r="T1090" s="56" t="s">
        <v>4197</v>
      </c>
      <c r="U1090" s="56" t="s">
        <v>4197</v>
      </c>
      <c r="V1090" s="56" t="s">
        <v>4200</v>
      </c>
      <c r="W1090" s="58">
        <v>22824</v>
      </c>
      <c r="X1090" s="59" t="s">
        <v>4201</v>
      </c>
      <c r="Y1090" s="56" t="s">
        <v>1028</v>
      </c>
      <c r="Z1090" s="56" t="s">
        <v>1029</v>
      </c>
      <c r="AA1090" s="56" t="s">
        <v>94</v>
      </c>
      <c r="AB1090" s="56" t="s">
        <v>1030</v>
      </c>
      <c r="AC1090" s="56" t="s">
        <v>95</v>
      </c>
      <c r="AD1090" s="1"/>
      <c r="AE1090" s="56" t="s">
        <v>1031</v>
      </c>
      <c r="AF1090" s="56" t="s">
        <v>1032</v>
      </c>
      <c r="AG1090" s="56" t="s">
        <v>115</v>
      </c>
      <c r="AH1090" s="56" t="s">
        <v>1033</v>
      </c>
      <c r="AI1090" s="56" t="s">
        <v>74</v>
      </c>
      <c r="AJ1090" s="56" t="s">
        <v>97</v>
      </c>
      <c r="AK1090" s="56" t="s">
        <v>109</v>
      </c>
      <c r="AL1090" s="56" t="s">
        <v>110</v>
      </c>
      <c r="AM1090" s="1"/>
      <c r="AN1090" s="56" t="s">
        <v>75</v>
      </c>
      <c r="AO1090" s="56" t="s">
        <v>3</v>
      </c>
      <c r="AP1090" s="60">
        <v>63.24</v>
      </c>
      <c r="AQ1090" s="60">
        <v>0</v>
      </c>
      <c r="AR1090" s="58">
        <v>1</v>
      </c>
      <c r="AS1090" s="58">
        <v>0</v>
      </c>
    </row>
    <row r="1091" spans="1:45" x14ac:dyDescent="0.2">
      <c r="A1091" s="56" t="s">
        <v>127</v>
      </c>
      <c r="B1091" s="56" t="s">
        <v>104</v>
      </c>
      <c r="C1091" s="56" t="s">
        <v>128</v>
      </c>
      <c r="D1091" s="1"/>
      <c r="E1091" s="1"/>
      <c r="F1091" s="1"/>
      <c r="G1091" s="56" t="s">
        <v>129</v>
      </c>
      <c r="H1091" s="56" t="s">
        <v>130</v>
      </c>
      <c r="I1091" s="56" t="s">
        <v>1015</v>
      </c>
      <c r="J1091" s="1"/>
      <c r="K1091" s="56" t="s">
        <v>70</v>
      </c>
      <c r="L1091" s="56" t="s">
        <v>131</v>
      </c>
      <c r="M1091" s="1"/>
      <c r="N1091" s="1"/>
      <c r="O1091" s="56" t="s">
        <v>1016</v>
      </c>
      <c r="P1091" s="1"/>
      <c r="Q1091" s="56" t="s">
        <v>1018</v>
      </c>
      <c r="R1091" s="1"/>
      <c r="S1091" s="1"/>
      <c r="T1091" s="56" t="s">
        <v>4197</v>
      </c>
      <c r="U1091" s="56" t="s">
        <v>4186</v>
      </c>
      <c r="V1091" s="56" t="s">
        <v>4202</v>
      </c>
      <c r="W1091" s="58">
        <v>22089</v>
      </c>
      <c r="X1091" s="59" t="s">
        <v>4203</v>
      </c>
      <c r="Y1091" s="56" t="s">
        <v>1371</v>
      </c>
      <c r="Z1091" s="56" t="s">
        <v>1372</v>
      </c>
      <c r="AA1091" s="56" t="s">
        <v>98</v>
      </c>
      <c r="AB1091" s="56" t="s">
        <v>99</v>
      </c>
      <c r="AC1091" s="56" t="s">
        <v>100</v>
      </c>
      <c r="AD1091" s="1"/>
      <c r="AE1091" s="56" t="s">
        <v>805</v>
      </c>
      <c r="AF1091" s="56" t="s">
        <v>72</v>
      </c>
      <c r="AG1091" s="56" t="s">
        <v>73</v>
      </c>
      <c r="AH1091" s="56" t="s">
        <v>806</v>
      </c>
      <c r="AI1091" s="56" t="s">
        <v>74</v>
      </c>
      <c r="AJ1091" s="56" t="s">
        <v>98</v>
      </c>
      <c r="AK1091" s="56" t="s">
        <v>1373</v>
      </c>
      <c r="AL1091" s="56" t="s">
        <v>1373</v>
      </c>
      <c r="AM1091" s="1"/>
      <c r="AN1091" s="56" t="s">
        <v>75</v>
      </c>
      <c r="AO1091" s="56" t="s">
        <v>3</v>
      </c>
      <c r="AP1091" s="60">
        <v>1017.92</v>
      </c>
      <c r="AQ1091" s="60">
        <v>0</v>
      </c>
      <c r="AR1091" s="58">
        <v>1</v>
      </c>
      <c r="AS1091" s="58">
        <v>0</v>
      </c>
    </row>
    <row r="1092" spans="1:45" x14ac:dyDescent="0.2">
      <c r="A1092" s="56" t="s">
        <v>127</v>
      </c>
      <c r="B1092" s="56" t="s">
        <v>104</v>
      </c>
      <c r="C1092" s="56" t="s">
        <v>128</v>
      </c>
      <c r="D1092" s="1"/>
      <c r="E1092" s="1"/>
      <c r="F1092" s="1"/>
      <c r="G1092" s="56" t="s">
        <v>129</v>
      </c>
      <c r="H1092" s="56" t="s">
        <v>130</v>
      </c>
      <c r="I1092" s="56" t="s">
        <v>1015</v>
      </c>
      <c r="J1092" s="1"/>
      <c r="K1092" s="56" t="s">
        <v>70</v>
      </c>
      <c r="L1092" s="56" t="s">
        <v>131</v>
      </c>
      <c r="M1092" s="1"/>
      <c r="N1092" s="1"/>
      <c r="O1092" s="56" t="s">
        <v>1016</v>
      </c>
      <c r="P1092" s="1"/>
      <c r="Q1092" s="56" t="s">
        <v>1018</v>
      </c>
      <c r="R1092" s="1"/>
      <c r="S1092" s="1"/>
      <c r="T1092" s="56" t="s">
        <v>4197</v>
      </c>
      <c r="U1092" s="56" t="s">
        <v>4186</v>
      </c>
      <c r="V1092" s="56" t="s">
        <v>4204</v>
      </c>
      <c r="W1092" s="58">
        <v>22088</v>
      </c>
      <c r="X1092" s="59" t="s">
        <v>4205</v>
      </c>
      <c r="Y1092" s="56" t="s">
        <v>1371</v>
      </c>
      <c r="Z1092" s="56" t="s">
        <v>1372</v>
      </c>
      <c r="AA1092" s="56" t="s">
        <v>98</v>
      </c>
      <c r="AB1092" s="56" t="s">
        <v>99</v>
      </c>
      <c r="AC1092" s="56" t="s">
        <v>100</v>
      </c>
      <c r="AD1092" s="1"/>
      <c r="AE1092" s="56" t="s">
        <v>805</v>
      </c>
      <c r="AF1092" s="56" t="s">
        <v>72</v>
      </c>
      <c r="AG1092" s="56" t="s">
        <v>73</v>
      </c>
      <c r="AH1092" s="56" t="s">
        <v>806</v>
      </c>
      <c r="AI1092" s="56" t="s">
        <v>74</v>
      </c>
      <c r="AJ1092" s="56" t="s">
        <v>98</v>
      </c>
      <c r="AK1092" s="56" t="s">
        <v>1373</v>
      </c>
      <c r="AL1092" s="56" t="s">
        <v>1373</v>
      </c>
      <c r="AM1092" s="1"/>
      <c r="AN1092" s="56" t="s">
        <v>75</v>
      </c>
      <c r="AO1092" s="56" t="s">
        <v>3</v>
      </c>
      <c r="AP1092" s="60">
        <v>987.49</v>
      </c>
      <c r="AQ1092" s="60">
        <v>0</v>
      </c>
      <c r="AR1092" s="58">
        <v>1</v>
      </c>
      <c r="AS1092" s="58">
        <v>0</v>
      </c>
    </row>
    <row r="1093" spans="1:45" x14ac:dyDescent="0.2">
      <c r="A1093" s="56" t="s">
        <v>127</v>
      </c>
      <c r="B1093" s="56" t="s">
        <v>104</v>
      </c>
      <c r="C1093" s="56" t="s">
        <v>128</v>
      </c>
      <c r="D1093" s="1"/>
      <c r="E1093" s="1"/>
      <c r="F1093" s="1"/>
      <c r="G1093" s="56" t="s">
        <v>129</v>
      </c>
      <c r="H1093" s="56" t="s">
        <v>130</v>
      </c>
      <c r="I1093" s="56" t="s">
        <v>1015</v>
      </c>
      <c r="J1093" s="1"/>
      <c r="K1093" s="56" t="s">
        <v>70</v>
      </c>
      <c r="L1093" s="56" t="s">
        <v>131</v>
      </c>
      <c r="M1093" s="1"/>
      <c r="N1093" s="1"/>
      <c r="O1093" s="56" t="s">
        <v>1016</v>
      </c>
      <c r="P1093" s="1"/>
      <c r="Q1093" s="56" t="s">
        <v>1018</v>
      </c>
      <c r="R1093" s="1"/>
      <c r="S1093" s="1"/>
      <c r="T1093" s="56" t="s">
        <v>4206</v>
      </c>
      <c r="U1093" s="56" t="s">
        <v>4197</v>
      </c>
      <c r="V1093" s="56" t="s">
        <v>4173</v>
      </c>
      <c r="W1093" s="58">
        <v>27471</v>
      </c>
      <c r="X1093" s="59" t="s">
        <v>4207</v>
      </c>
      <c r="Y1093" s="56" t="s">
        <v>1054</v>
      </c>
      <c r="Z1093" s="56" t="s">
        <v>1055</v>
      </c>
      <c r="AA1093" s="56" t="s">
        <v>105</v>
      </c>
      <c r="AB1093" s="56" t="s">
        <v>106</v>
      </c>
      <c r="AC1093" s="56" t="s">
        <v>107</v>
      </c>
      <c r="AD1093" s="1"/>
      <c r="AE1093" s="56" t="s">
        <v>1056</v>
      </c>
      <c r="AF1093" s="56" t="s">
        <v>114</v>
      </c>
      <c r="AG1093" s="56" t="s">
        <v>115</v>
      </c>
      <c r="AH1093" s="56" t="s">
        <v>1057</v>
      </c>
      <c r="AI1093" s="56" t="s">
        <v>74</v>
      </c>
      <c r="AJ1093" s="56" t="s">
        <v>108</v>
      </c>
      <c r="AK1093" s="56" t="s">
        <v>109</v>
      </c>
      <c r="AL1093" s="56" t="s">
        <v>110</v>
      </c>
      <c r="AM1093" s="1"/>
      <c r="AN1093" s="56" t="s">
        <v>75</v>
      </c>
      <c r="AO1093" s="56" t="s">
        <v>3</v>
      </c>
      <c r="AP1093" s="60">
        <v>70.75</v>
      </c>
      <c r="AQ1093" s="60">
        <v>0</v>
      </c>
      <c r="AR1093" s="58">
        <v>1</v>
      </c>
      <c r="AS1093" s="58">
        <v>0</v>
      </c>
    </row>
    <row r="1094" spans="1:45" x14ac:dyDescent="0.2">
      <c r="A1094" s="56" t="s">
        <v>127</v>
      </c>
      <c r="B1094" s="56" t="s">
        <v>104</v>
      </c>
      <c r="C1094" s="56" t="s">
        <v>128</v>
      </c>
      <c r="D1094" s="1"/>
      <c r="E1094" s="1"/>
      <c r="F1094" s="1"/>
      <c r="G1094" s="56" t="s">
        <v>129</v>
      </c>
      <c r="H1094" s="56" t="s">
        <v>130</v>
      </c>
      <c r="I1094" s="56" t="s">
        <v>1015</v>
      </c>
      <c r="J1094" s="1"/>
      <c r="K1094" s="56" t="s">
        <v>70</v>
      </c>
      <c r="L1094" s="56" t="s">
        <v>131</v>
      </c>
      <c r="M1094" s="1"/>
      <c r="N1094" s="1"/>
      <c r="O1094" s="56" t="s">
        <v>1016</v>
      </c>
      <c r="P1094" s="1"/>
      <c r="Q1094" s="56" t="s">
        <v>1018</v>
      </c>
      <c r="R1094" s="1"/>
      <c r="S1094" s="1"/>
      <c r="T1094" s="56" t="s">
        <v>4208</v>
      </c>
      <c r="U1094" s="56" t="s">
        <v>4197</v>
      </c>
      <c r="V1094" s="56" t="s">
        <v>2567</v>
      </c>
      <c r="W1094" s="58">
        <v>38214</v>
      </c>
      <c r="X1094" s="59" t="s">
        <v>4209</v>
      </c>
      <c r="Y1094" s="56" t="s">
        <v>2569</v>
      </c>
      <c r="Z1094" s="56" t="s">
        <v>2570</v>
      </c>
      <c r="AA1094" s="56" t="s">
        <v>105</v>
      </c>
      <c r="AB1094" s="56" t="s">
        <v>106</v>
      </c>
      <c r="AC1094" s="56" t="s">
        <v>107</v>
      </c>
      <c r="AD1094" s="1"/>
      <c r="AE1094" s="56" t="s">
        <v>2571</v>
      </c>
      <c r="AF1094" s="56" t="s">
        <v>114</v>
      </c>
      <c r="AG1094" s="56" t="s">
        <v>115</v>
      </c>
      <c r="AH1094" s="56" t="s">
        <v>2572</v>
      </c>
      <c r="AI1094" s="56" t="s">
        <v>74</v>
      </c>
      <c r="AJ1094" s="56" t="s">
        <v>108</v>
      </c>
      <c r="AK1094" s="56" t="s">
        <v>2573</v>
      </c>
      <c r="AL1094" s="56" t="s">
        <v>2573</v>
      </c>
      <c r="AM1094" s="1"/>
      <c r="AN1094" s="56" t="s">
        <v>75</v>
      </c>
      <c r="AO1094" s="56" t="s">
        <v>3</v>
      </c>
      <c r="AP1094" s="60">
        <v>87.84</v>
      </c>
      <c r="AQ1094" s="60">
        <v>0</v>
      </c>
      <c r="AR1094" s="58">
        <v>1</v>
      </c>
      <c r="AS1094" s="58">
        <v>0</v>
      </c>
    </row>
    <row r="1095" spans="1:45" x14ac:dyDescent="0.2">
      <c r="A1095" s="56" t="s">
        <v>127</v>
      </c>
      <c r="B1095" s="56" t="s">
        <v>104</v>
      </c>
      <c r="C1095" s="56" t="s">
        <v>128</v>
      </c>
      <c r="D1095" s="1"/>
      <c r="E1095" s="1"/>
      <c r="F1095" s="1"/>
      <c r="G1095" s="56" t="s">
        <v>129</v>
      </c>
      <c r="H1095" s="56" t="s">
        <v>130</v>
      </c>
      <c r="I1095" s="56" t="s">
        <v>1015</v>
      </c>
      <c r="J1095" s="1"/>
      <c r="K1095" s="56" t="s">
        <v>70</v>
      </c>
      <c r="L1095" s="56" t="s">
        <v>131</v>
      </c>
      <c r="M1095" s="1"/>
      <c r="N1095" s="1"/>
      <c r="O1095" s="56" t="s">
        <v>1016</v>
      </c>
      <c r="P1095" s="1"/>
      <c r="Q1095" s="56" t="s">
        <v>1017</v>
      </c>
      <c r="R1095" s="1"/>
      <c r="S1095" s="1"/>
      <c r="T1095" s="56" t="s">
        <v>4208</v>
      </c>
      <c r="U1095" s="56" t="s">
        <v>4206</v>
      </c>
      <c r="V1095" s="56" t="s">
        <v>4210</v>
      </c>
      <c r="W1095" s="58">
        <v>37253</v>
      </c>
      <c r="X1095" s="59" t="s">
        <v>4211</v>
      </c>
      <c r="Y1095" s="56" t="s">
        <v>1148</v>
      </c>
      <c r="Z1095" s="56" t="s">
        <v>1149</v>
      </c>
      <c r="AA1095" s="56" t="s">
        <v>119</v>
      </c>
      <c r="AB1095" s="56" t="s">
        <v>1150</v>
      </c>
      <c r="AC1095" s="56" t="s">
        <v>200</v>
      </c>
      <c r="AD1095" s="1"/>
      <c r="AE1095" s="56" t="s">
        <v>1151</v>
      </c>
      <c r="AF1095" s="56" t="s">
        <v>1152</v>
      </c>
      <c r="AG1095" s="56" t="s">
        <v>123</v>
      </c>
      <c r="AH1095" s="56" t="s">
        <v>1153</v>
      </c>
      <c r="AI1095" s="56" t="s">
        <v>81</v>
      </c>
      <c r="AJ1095" s="56" t="s">
        <v>177</v>
      </c>
      <c r="AK1095" s="56" t="s">
        <v>1154</v>
      </c>
      <c r="AL1095" s="56" t="s">
        <v>1154</v>
      </c>
      <c r="AM1095" s="1"/>
      <c r="AN1095" s="56" t="s">
        <v>75</v>
      </c>
      <c r="AO1095" s="56" t="s">
        <v>2</v>
      </c>
      <c r="AP1095" s="60">
        <v>859.29</v>
      </c>
      <c r="AQ1095" s="60">
        <v>0</v>
      </c>
      <c r="AR1095" s="58">
        <v>1</v>
      </c>
      <c r="AS1095" s="58">
        <v>0</v>
      </c>
    </row>
    <row r="1096" spans="1:45" x14ac:dyDescent="0.2">
      <c r="A1096" s="56" t="s">
        <v>127</v>
      </c>
      <c r="B1096" s="56" t="s">
        <v>104</v>
      </c>
      <c r="C1096" s="56" t="s">
        <v>128</v>
      </c>
      <c r="D1096" s="1"/>
      <c r="E1096" s="1"/>
      <c r="F1096" s="1"/>
      <c r="G1096" s="56" t="s">
        <v>129</v>
      </c>
      <c r="H1096" s="56" t="s">
        <v>130</v>
      </c>
      <c r="I1096" s="56" t="s">
        <v>1015</v>
      </c>
      <c r="J1096" s="1"/>
      <c r="K1096" s="56" t="s">
        <v>70</v>
      </c>
      <c r="L1096" s="56" t="s">
        <v>131</v>
      </c>
      <c r="M1096" s="1"/>
      <c r="N1096" s="1"/>
      <c r="O1096" s="56" t="s">
        <v>1016</v>
      </c>
      <c r="P1096" s="1"/>
      <c r="Q1096" s="56" t="s">
        <v>1017</v>
      </c>
      <c r="R1096" s="1"/>
      <c r="S1096" s="1"/>
      <c r="T1096" s="56" t="s">
        <v>4212</v>
      </c>
      <c r="U1096" s="56" t="s">
        <v>4212</v>
      </c>
      <c r="V1096" s="56" t="s">
        <v>4213</v>
      </c>
      <c r="W1096" s="58">
        <v>44208</v>
      </c>
      <c r="X1096" s="59" t="s">
        <v>4214</v>
      </c>
      <c r="Y1096" s="56" t="s">
        <v>807</v>
      </c>
      <c r="Z1096" s="56" t="s">
        <v>822</v>
      </c>
      <c r="AA1096" s="56" t="s">
        <v>94</v>
      </c>
      <c r="AB1096" s="56" t="s">
        <v>809</v>
      </c>
      <c r="AC1096" s="56" t="s">
        <v>116</v>
      </c>
      <c r="AD1096" s="1"/>
      <c r="AE1096" s="56" t="s">
        <v>823</v>
      </c>
      <c r="AF1096" s="56" t="s">
        <v>824</v>
      </c>
      <c r="AG1096" s="56" t="s">
        <v>123</v>
      </c>
      <c r="AH1096" s="56" t="s">
        <v>825</v>
      </c>
      <c r="AI1096" s="56" t="s">
        <v>81</v>
      </c>
      <c r="AJ1096" s="56" t="s">
        <v>94</v>
      </c>
      <c r="AK1096" s="56" t="s">
        <v>807</v>
      </c>
      <c r="AL1096" s="56" t="s">
        <v>807</v>
      </c>
      <c r="AM1096" s="1"/>
      <c r="AN1096" s="56" t="s">
        <v>75</v>
      </c>
      <c r="AO1096" s="56" t="s">
        <v>2</v>
      </c>
      <c r="AP1096" s="60">
        <v>16.3</v>
      </c>
      <c r="AQ1096" s="60">
        <v>0</v>
      </c>
      <c r="AR1096" s="58">
        <v>1</v>
      </c>
      <c r="AS1096" s="58">
        <v>0</v>
      </c>
    </row>
    <row r="1097" spans="1:45" x14ac:dyDescent="0.2">
      <c r="A1097" s="56" t="s">
        <v>127</v>
      </c>
      <c r="B1097" s="56" t="s">
        <v>104</v>
      </c>
      <c r="C1097" s="56" t="s">
        <v>128</v>
      </c>
      <c r="D1097" s="1"/>
      <c r="E1097" s="1"/>
      <c r="F1097" s="1"/>
      <c r="G1097" s="56" t="s">
        <v>129</v>
      </c>
      <c r="H1097" s="56" t="s">
        <v>130</v>
      </c>
      <c r="I1097" s="56" t="s">
        <v>1015</v>
      </c>
      <c r="J1097" s="1"/>
      <c r="K1097" s="56" t="s">
        <v>70</v>
      </c>
      <c r="L1097" s="56" t="s">
        <v>131</v>
      </c>
      <c r="M1097" s="1"/>
      <c r="N1097" s="1"/>
      <c r="O1097" s="56" t="s">
        <v>1016</v>
      </c>
      <c r="P1097" s="1"/>
      <c r="Q1097" s="56" t="s">
        <v>1018</v>
      </c>
      <c r="R1097" s="1"/>
      <c r="S1097" s="1"/>
      <c r="T1097" s="56" t="s">
        <v>4212</v>
      </c>
      <c r="U1097" s="56" t="s">
        <v>4208</v>
      </c>
      <c r="V1097" s="56" t="s">
        <v>4215</v>
      </c>
      <c r="W1097" s="58">
        <v>37524</v>
      </c>
      <c r="X1097" s="59" t="s">
        <v>4216</v>
      </c>
      <c r="Y1097" s="56" t="s">
        <v>149</v>
      </c>
      <c r="Z1097" s="56" t="s">
        <v>150</v>
      </c>
      <c r="AA1097" s="56" t="s">
        <v>1019</v>
      </c>
      <c r="AB1097" s="56" t="s">
        <v>152</v>
      </c>
      <c r="AC1097" s="56" t="s">
        <v>153</v>
      </c>
      <c r="AD1097" s="1"/>
      <c r="AE1097" s="56" t="s">
        <v>154</v>
      </c>
      <c r="AF1097" s="56" t="s">
        <v>155</v>
      </c>
      <c r="AG1097" s="56" t="s">
        <v>156</v>
      </c>
      <c r="AH1097" s="56" t="s">
        <v>157</v>
      </c>
      <c r="AI1097" s="56" t="s">
        <v>74</v>
      </c>
      <c r="AJ1097" s="56" t="s">
        <v>158</v>
      </c>
      <c r="AK1097" s="56" t="s">
        <v>159</v>
      </c>
      <c r="AL1097" s="56" t="s">
        <v>159</v>
      </c>
      <c r="AM1097" s="1"/>
      <c r="AN1097" s="56" t="s">
        <v>75</v>
      </c>
      <c r="AO1097" s="56" t="s">
        <v>3</v>
      </c>
      <c r="AP1097" s="60">
        <v>74.28</v>
      </c>
      <c r="AQ1097" s="60">
        <v>0</v>
      </c>
      <c r="AR1097" s="58">
        <v>1</v>
      </c>
      <c r="AS1097" s="58">
        <v>0</v>
      </c>
    </row>
    <row r="1098" spans="1:45" x14ac:dyDescent="0.2">
      <c r="A1098" s="56" t="s">
        <v>127</v>
      </c>
      <c r="B1098" s="56" t="s">
        <v>104</v>
      </c>
      <c r="C1098" s="56" t="s">
        <v>128</v>
      </c>
      <c r="D1098" s="1"/>
      <c r="E1098" s="1"/>
      <c r="F1098" s="1"/>
      <c r="G1098" s="56" t="s">
        <v>129</v>
      </c>
      <c r="H1098" s="56" t="s">
        <v>130</v>
      </c>
      <c r="I1098" s="56" t="s">
        <v>1015</v>
      </c>
      <c r="J1098" s="1"/>
      <c r="K1098" s="56" t="s">
        <v>70</v>
      </c>
      <c r="L1098" s="56" t="s">
        <v>131</v>
      </c>
      <c r="M1098" s="1"/>
      <c r="N1098" s="1"/>
      <c r="O1098" s="56" t="s">
        <v>1016</v>
      </c>
      <c r="P1098" s="1"/>
      <c r="Q1098" s="56" t="s">
        <v>1018</v>
      </c>
      <c r="R1098" s="1"/>
      <c r="S1098" s="1"/>
      <c r="T1098" s="56" t="s">
        <v>4212</v>
      </c>
      <c r="U1098" s="56" t="s">
        <v>4208</v>
      </c>
      <c r="V1098" s="56" t="s">
        <v>4217</v>
      </c>
      <c r="W1098" s="58">
        <v>44691</v>
      </c>
      <c r="X1098" s="59" t="s">
        <v>4218</v>
      </c>
      <c r="Y1098" s="56" t="s">
        <v>4219</v>
      </c>
      <c r="Z1098" s="56" t="s">
        <v>4220</v>
      </c>
      <c r="AA1098" s="56" t="s">
        <v>180</v>
      </c>
      <c r="AB1098" s="56" t="s">
        <v>181</v>
      </c>
      <c r="AC1098" s="56" t="s">
        <v>182</v>
      </c>
      <c r="AD1098" s="1"/>
      <c r="AE1098" s="56" t="s">
        <v>4221</v>
      </c>
      <c r="AF1098" s="56" t="s">
        <v>114</v>
      </c>
      <c r="AG1098" s="56" t="s">
        <v>115</v>
      </c>
      <c r="AH1098" s="56" t="s">
        <v>4222</v>
      </c>
      <c r="AI1098" s="56" t="s">
        <v>74</v>
      </c>
      <c r="AJ1098" s="56" t="s">
        <v>183</v>
      </c>
      <c r="AK1098" s="56" t="s">
        <v>109</v>
      </c>
      <c r="AL1098" s="56" t="s">
        <v>110</v>
      </c>
      <c r="AM1098" s="1"/>
      <c r="AN1098" s="56" t="s">
        <v>75</v>
      </c>
      <c r="AO1098" s="56" t="s">
        <v>3</v>
      </c>
      <c r="AP1098" s="60">
        <v>342.72</v>
      </c>
      <c r="AQ1098" s="60">
        <v>0</v>
      </c>
      <c r="AR1098" s="58">
        <v>1</v>
      </c>
      <c r="AS1098" s="58">
        <v>0</v>
      </c>
    </row>
    <row r="1099" spans="1:45" x14ac:dyDescent="0.2">
      <c r="A1099" s="56" t="s">
        <v>127</v>
      </c>
      <c r="B1099" s="56" t="s">
        <v>104</v>
      </c>
      <c r="C1099" s="56" t="s">
        <v>128</v>
      </c>
      <c r="D1099" s="1"/>
      <c r="E1099" s="1"/>
      <c r="F1099" s="1"/>
      <c r="G1099" s="56" t="s">
        <v>129</v>
      </c>
      <c r="H1099" s="56" t="s">
        <v>130</v>
      </c>
      <c r="I1099" s="56" t="s">
        <v>1015</v>
      </c>
      <c r="J1099" s="1"/>
      <c r="K1099" s="56" t="s">
        <v>70</v>
      </c>
      <c r="L1099" s="56" t="s">
        <v>131</v>
      </c>
      <c r="M1099" s="1"/>
      <c r="N1099" s="1"/>
      <c r="O1099" s="56" t="s">
        <v>1016</v>
      </c>
      <c r="P1099" s="1"/>
      <c r="Q1099" s="56" t="s">
        <v>1018</v>
      </c>
      <c r="R1099" s="1"/>
      <c r="S1099" s="1"/>
      <c r="T1099" s="56" t="s">
        <v>4223</v>
      </c>
      <c r="U1099" s="56" t="s">
        <v>4223</v>
      </c>
      <c r="V1099" s="56" t="s">
        <v>4224</v>
      </c>
      <c r="W1099" s="58">
        <v>48619</v>
      </c>
      <c r="X1099" s="59" t="s">
        <v>4225</v>
      </c>
      <c r="Y1099" s="56" t="s">
        <v>837</v>
      </c>
      <c r="Z1099" s="56" t="s">
        <v>838</v>
      </c>
      <c r="AA1099" s="56" t="s">
        <v>76</v>
      </c>
      <c r="AB1099" s="56" t="s">
        <v>77</v>
      </c>
      <c r="AC1099" s="56" t="s">
        <v>78</v>
      </c>
      <c r="AD1099" s="1"/>
      <c r="AE1099" s="56" t="s">
        <v>171</v>
      </c>
      <c r="AF1099" s="56" t="s">
        <v>96</v>
      </c>
      <c r="AG1099" s="56" t="s">
        <v>73</v>
      </c>
      <c r="AH1099" s="56" t="s">
        <v>172</v>
      </c>
      <c r="AI1099" s="56" t="s">
        <v>74</v>
      </c>
      <c r="AJ1099" s="56" t="s">
        <v>79</v>
      </c>
      <c r="AK1099" s="56" t="s">
        <v>170</v>
      </c>
      <c r="AL1099" s="56" t="s">
        <v>170</v>
      </c>
      <c r="AM1099" s="1"/>
      <c r="AN1099" s="56" t="s">
        <v>75</v>
      </c>
      <c r="AO1099" s="56" t="s">
        <v>3</v>
      </c>
      <c r="AP1099" s="60">
        <v>99.99</v>
      </c>
      <c r="AQ1099" s="60">
        <v>0</v>
      </c>
      <c r="AR1099" s="58">
        <v>1</v>
      </c>
      <c r="AS1099" s="58">
        <v>0</v>
      </c>
    </row>
    <row r="1100" spans="1:45" x14ac:dyDescent="0.2">
      <c r="A1100" s="56" t="s">
        <v>127</v>
      </c>
      <c r="B1100" s="56" t="s">
        <v>104</v>
      </c>
      <c r="C1100" s="56" t="s">
        <v>128</v>
      </c>
      <c r="D1100" s="1"/>
      <c r="E1100" s="1"/>
      <c r="F1100" s="1"/>
      <c r="G1100" s="56" t="s">
        <v>129</v>
      </c>
      <c r="H1100" s="56" t="s">
        <v>130</v>
      </c>
      <c r="I1100" s="56" t="s">
        <v>1015</v>
      </c>
      <c r="J1100" s="1"/>
      <c r="K1100" s="56" t="s">
        <v>70</v>
      </c>
      <c r="L1100" s="56" t="s">
        <v>131</v>
      </c>
      <c r="M1100" s="1"/>
      <c r="N1100" s="1"/>
      <c r="O1100" s="56" t="s">
        <v>1016</v>
      </c>
      <c r="P1100" s="1"/>
      <c r="Q1100" s="56" t="s">
        <v>1018</v>
      </c>
      <c r="R1100" s="1"/>
      <c r="S1100" s="1"/>
      <c r="T1100" s="56" t="s">
        <v>4223</v>
      </c>
      <c r="U1100" s="56" t="s">
        <v>4212</v>
      </c>
      <c r="V1100" s="56" t="s">
        <v>4226</v>
      </c>
      <c r="W1100" s="58">
        <v>44259</v>
      </c>
      <c r="X1100" s="59" t="s">
        <v>4227</v>
      </c>
      <c r="Y1100" s="56" t="s">
        <v>837</v>
      </c>
      <c r="Z1100" s="56" t="s">
        <v>838</v>
      </c>
      <c r="AA1100" s="56" t="s">
        <v>76</v>
      </c>
      <c r="AB1100" s="56" t="s">
        <v>77</v>
      </c>
      <c r="AC1100" s="56" t="s">
        <v>78</v>
      </c>
      <c r="AD1100" s="1"/>
      <c r="AE1100" s="56" t="s">
        <v>171</v>
      </c>
      <c r="AF1100" s="56" t="s">
        <v>96</v>
      </c>
      <c r="AG1100" s="56" t="s">
        <v>73</v>
      </c>
      <c r="AH1100" s="56" t="s">
        <v>172</v>
      </c>
      <c r="AI1100" s="56" t="s">
        <v>74</v>
      </c>
      <c r="AJ1100" s="56" t="s">
        <v>79</v>
      </c>
      <c r="AK1100" s="56" t="s">
        <v>170</v>
      </c>
      <c r="AL1100" s="56" t="s">
        <v>170</v>
      </c>
      <c r="AM1100" s="1"/>
      <c r="AN1100" s="56" t="s">
        <v>75</v>
      </c>
      <c r="AO1100" s="56" t="s">
        <v>3</v>
      </c>
      <c r="AP1100" s="60">
        <v>31.98</v>
      </c>
      <c r="AQ1100" s="60">
        <v>0</v>
      </c>
      <c r="AR1100" s="58">
        <v>1</v>
      </c>
      <c r="AS1100" s="58">
        <v>0</v>
      </c>
    </row>
    <row r="1101" spans="1:45" x14ac:dyDescent="0.2">
      <c r="A1101" s="56" t="s">
        <v>127</v>
      </c>
      <c r="B1101" s="56" t="s">
        <v>104</v>
      </c>
      <c r="C1101" s="56" t="s">
        <v>128</v>
      </c>
      <c r="D1101" s="1"/>
      <c r="E1101" s="1"/>
      <c r="F1101" s="1"/>
      <c r="G1101" s="56" t="s">
        <v>129</v>
      </c>
      <c r="H1101" s="56" t="s">
        <v>130</v>
      </c>
      <c r="I1101" s="56" t="s">
        <v>1015</v>
      </c>
      <c r="J1101" s="1"/>
      <c r="K1101" s="56" t="s">
        <v>70</v>
      </c>
      <c r="L1101" s="56" t="s">
        <v>131</v>
      </c>
      <c r="M1101" s="1"/>
      <c r="N1101" s="1"/>
      <c r="O1101" s="56" t="s">
        <v>1016</v>
      </c>
      <c r="P1101" s="1"/>
      <c r="Q1101" s="56" t="s">
        <v>1017</v>
      </c>
      <c r="R1101" s="1"/>
      <c r="S1101" s="1"/>
      <c r="T1101" s="56" t="s">
        <v>4223</v>
      </c>
      <c r="U1101" s="56" t="s">
        <v>4228</v>
      </c>
      <c r="V1101" s="56" t="s">
        <v>4229</v>
      </c>
      <c r="W1101" s="58">
        <v>48504</v>
      </c>
      <c r="X1101" s="59" t="s">
        <v>4230</v>
      </c>
      <c r="Y1101" s="56" t="s">
        <v>3744</v>
      </c>
      <c r="Z1101" s="56" t="s">
        <v>4231</v>
      </c>
      <c r="AA1101" s="56" t="s">
        <v>832</v>
      </c>
      <c r="AB1101" s="56" t="s">
        <v>833</v>
      </c>
      <c r="AC1101" s="56" t="s">
        <v>121</v>
      </c>
      <c r="AD1101" s="1"/>
      <c r="AE1101" s="56" t="s">
        <v>122</v>
      </c>
      <c r="AF1101" s="56" t="s">
        <v>4232</v>
      </c>
      <c r="AG1101" s="1"/>
      <c r="AH1101" s="1"/>
      <c r="AI1101" s="56" t="s">
        <v>4233</v>
      </c>
      <c r="AJ1101" s="56" t="s">
        <v>79</v>
      </c>
      <c r="AK1101" s="56" t="s">
        <v>3748</v>
      </c>
      <c r="AL1101" s="56" t="s">
        <v>3748</v>
      </c>
      <c r="AM1101" s="1"/>
      <c r="AN1101" s="56" t="s">
        <v>75</v>
      </c>
      <c r="AO1101" s="56" t="s">
        <v>2</v>
      </c>
      <c r="AP1101" s="60">
        <v>1260.58</v>
      </c>
      <c r="AQ1101" s="60">
        <v>0</v>
      </c>
      <c r="AR1101" s="58">
        <v>1</v>
      </c>
      <c r="AS1101" s="58">
        <v>0</v>
      </c>
    </row>
    <row r="1102" spans="1:45" ht="22.5" x14ac:dyDescent="0.2">
      <c r="A1102" s="56" t="s">
        <v>127</v>
      </c>
      <c r="B1102" s="56" t="s">
        <v>104</v>
      </c>
      <c r="C1102" s="56" t="s">
        <v>128</v>
      </c>
      <c r="D1102" s="1"/>
      <c r="E1102" s="1"/>
      <c r="F1102" s="1"/>
      <c r="G1102" s="56" t="s">
        <v>129</v>
      </c>
      <c r="H1102" s="56" t="s">
        <v>130</v>
      </c>
      <c r="I1102" s="56" t="s">
        <v>1015</v>
      </c>
      <c r="J1102" s="1"/>
      <c r="K1102" s="56" t="s">
        <v>70</v>
      </c>
      <c r="L1102" s="56" t="s">
        <v>131</v>
      </c>
      <c r="M1102" s="1"/>
      <c r="N1102" s="1"/>
      <c r="O1102" s="56" t="s">
        <v>1016</v>
      </c>
      <c r="P1102" s="1"/>
      <c r="Q1102" s="56" t="s">
        <v>1018</v>
      </c>
      <c r="R1102" s="1"/>
      <c r="S1102" s="1"/>
      <c r="T1102" s="56" t="s">
        <v>4223</v>
      </c>
      <c r="U1102" s="56" t="s">
        <v>4212</v>
      </c>
      <c r="V1102" s="56" t="s">
        <v>4234</v>
      </c>
      <c r="W1102" s="58">
        <v>44421</v>
      </c>
      <c r="X1102" s="59" t="s">
        <v>4235</v>
      </c>
      <c r="Y1102" s="56" t="s">
        <v>2915</v>
      </c>
      <c r="Z1102" s="56" t="s">
        <v>2916</v>
      </c>
      <c r="AA1102" s="56" t="s">
        <v>142</v>
      </c>
      <c r="AB1102" s="56" t="s">
        <v>143</v>
      </c>
      <c r="AC1102" s="56" t="s">
        <v>144</v>
      </c>
      <c r="AD1102" s="1"/>
      <c r="AE1102" s="56" t="s">
        <v>2917</v>
      </c>
      <c r="AF1102" s="56" t="s">
        <v>114</v>
      </c>
      <c r="AG1102" s="56" t="s">
        <v>115</v>
      </c>
      <c r="AH1102" s="56" t="s">
        <v>2918</v>
      </c>
      <c r="AI1102" s="56" t="s">
        <v>74</v>
      </c>
      <c r="AJ1102" s="56" t="s">
        <v>147</v>
      </c>
      <c r="AK1102" s="56" t="s">
        <v>1793</v>
      </c>
      <c r="AL1102" s="56" t="s">
        <v>1793</v>
      </c>
      <c r="AM1102" s="1"/>
      <c r="AN1102" s="56" t="s">
        <v>75</v>
      </c>
      <c r="AO1102" s="56" t="s">
        <v>3</v>
      </c>
      <c r="AP1102" s="60">
        <v>96.45</v>
      </c>
      <c r="AQ1102" s="60">
        <v>0</v>
      </c>
      <c r="AR1102" s="58">
        <v>1</v>
      </c>
      <c r="AS1102" s="58">
        <v>0</v>
      </c>
    </row>
    <row r="1103" spans="1:45" x14ac:dyDescent="0.2">
      <c r="A1103" s="56" t="s">
        <v>127</v>
      </c>
      <c r="B1103" s="56" t="s">
        <v>104</v>
      </c>
      <c r="C1103" s="56" t="s">
        <v>128</v>
      </c>
      <c r="D1103" s="1"/>
      <c r="E1103" s="1"/>
      <c r="F1103" s="1"/>
      <c r="G1103" s="56" t="s">
        <v>129</v>
      </c>
      <c r="H1103" s="56" t="s">
        <v>130</v>
      </c>
      <c r="I1103" s="56" t="s">
        <v>1015</v>
      </c>
      <c r="J1103" s="1"/>
      <c r="K1103" s="56" t="s">
        <v>70</v>
      </c>
      <c r="L1103" s="56" t="s">
        <v>131</v>
      </c>
      <c r="M1103" s="1"/>
      <c r="N1103" s="1"/>
      <c r="O1103" s="56" t="s">
        <v>1016</v>
      </c>
      <c r="P1103" s="1"/>
      <c r="Q1103" s="56" t="s">
        <v>1018</v>
      </c>
      <c r="R1103" s="1"/>
      <c r="S1103" s="1"/>
      <c r="T1103" s="56" t="s">
        <v>4228</v>
      </c>
      <c r="U1103" s="56" t="s">
        <v>4223</v>
      </c>
      <c r="V1103" s="56" t="s">
        <v>789</v>
      </c>
      <c r="W1103" s="58">
        <v>32078</v>
      </c>
      <c r="X1103" s="59" t="s">
        <v>4236</v>
      </c>
      <c r="Y1103" s="56" t="s">
        <v>790</v>
      </c>
      <c r="Z1103" s="56" t="s">
        <v>791</v>
      </c>
      <c r="AA1103" s="56" t="s">
        <v>119</v>
      </c>
      <c r="AB1103" s="56" t="s">
        <v>173</v>
      </c>
      <c r="AC1103" s="56" t="s">
        <v>174</v>
      </c>
      <c r="AD1103" s="1"/>
      <c r="AE1103" s="56" t="s">
        <v>792</v>
      </c>
      <c r="AF1103" s="56" t="s">
        <v>114</v>
      </c>
      <c r="AG1103" s="56" t="s">
        <v>115</v>
      </c>
      <c r="AH1103" s="56" t="s">
        <v>793</v>
      </c>
      <c r="AI1103" s="56" t="s">
        <v>74</v>
      </c>
      <c r="AJ1103" s="56" t="s">
        <v>79</v>
      </c>
      <c r="AK1103" s="56" t="s">
        <v>794</v>
      </c>
      <c r="AL1103" s="56" t="s">
        <v>794</v>
      </c>
      <c r="AM1103" s="1"/>
      <c r="AN1103" s="56" t="s">
        <v>75</v>
      </c>
      <c r="AO1103" s="56" t="s">
        <v>3</v>
      </c>
      <c r="AP1103" s="60">
        <v>130.6</v>
      </c>
      <c r="AQ1103" s="60">
        <v>0</v>
      </c>
      <c r="AR1103" s="58">
        <v>1</v>
      </c>
      <c r="AS1103" s="58">
        <v>0</v>
      </c>
    </row>
    <row r="1104" spans="1:45" x14ac:dyDescent="0.2">
      <c r="A1104" s="56" t="s">
        <v>127</v>
      </c>
      <c r="B1104" s="56" t="s">
        <v>104</v>
      </c>
      <c r="C1104" s="56" t="s">
        <v>128</v>
      </c>
      <c r="D1104" s="1"/>
      <c r="E1104" s="1"/>
      <c r="F1104" s="1"/>
      <c r="G1104" s="56" t="s">
        <v>129</v>
      </c>
      <c r="H1104" s="56" t="s">
        <v>130</v>
      </c>
      <c r="I1104" s="56" t="s">
        <v>1015</v>
      </c>
      <c r="J1104" s="1"/>
      <c r="K1104" s="56" t="s">
        <v>70</v>
      </c>
      <c r="L1104" s="56" t="s">
        <v>131</v>
      </c>
      <c r="M1104" s="1"/>
      <c r="N1104" s="1"/>
      <c r="O1104" s="56" t="s">
        <v>1016</v>
      </c>
      <c r="P1104" s="1"/>
      <c r="Q1104" s="56" t="s">
        <v>1018</v>
      </c>
      <c r="R1104" s="1"/>
      <c r="S1104" s="1"/>
      <c r="T1104" s="56" t="s">
        <v>4228</v>
      </c>
      <c r="U1104" s="56" t="s">
        <v>4223</v>
      </c>
      <c r="V1104" s="56" t="s">
        <v>4237</v>
      </c>
      <c r="W1104" s="58">
        <v>36228</v>
      </c>
      <c r="X1104" s="59" t="s">
        <v>4238</v>
      </c>
      <c r="Y1104" s="56" t="s">
        <v>4219</v>
      </c>
      <c r="Z1104" s="56" t="s">
        <v>4220</v>
      </c>
      <c r="AA1104" s="56" t="s">
        <v>180</v>
      </c>
      <c r="AB1104" s="56" t="s">
        <v>181</v>
      </c>
      <c r="AC1104" s="56" t="s">
        <v>182</v>
      </c>
      <c r="AD1104" s="1"/>
      <c r="AE1104" s="56" t="s">
        <v>4221</v>
      </c>
      <c r="AF1104" s="56" t="s">
        <v>114</v>
      </c>
      <c r="AG1104" s="56" t="s">
        <v>115</v>
      </c>
      <c r="AH1104" s="56" t="s">
        <v>4222</v>
      </c>
      <c r="AI1104" s="56" t="s">
        <v>74</v>
      </c>
      <c r="AJ1104" s="56" t="s">
        <v>183</v>
      </c>
      <c r="AK1104" s="56" t="s">
        <v>109</v>
      </c>
      <c r="AL1104" s="56" t="s">
        <v>110</v>
      </c>
      <c r="AM1104" s="1"/>
      <c r="AN1104" s="56" t="s">
        <v>75</v>
      </c>
      <c r="AO1104" s="56" t="s">
        <v>3</v>
      </c>
      <c r="AP1104" s="60">
        <v>171.36</v>
      </c>
      <c r="AQ1104" s="60">
        <v>0</v>
      </c>
      <c r="AR1104" s="58">
        <v>1</v>
      </c>
      <c r="AS1104" s="58">
        <v>0</v>
      </c>
    </row>
    <row r="1105" spans="1:45" x14ac:dyDescent="0.2">
      <c r="A1105" s="56" t="s">
        <v>127</v>
      </c>
      <c r="B1105" s="56" t="s">
        <v>104</v>
      </c>
      <c r="C1105" s="56" t="s">
        <v>128</v>
      </c>
      <c r="D1105" s="1"/>
      <c r="E1105" s="1"/>
      <c r="F1105" s="1"/>
      <c r="G1105" s="56" t="s">
        <v>129</v>
      </c>
      <c r="H1105" s="56" t="s">
        <v>130</v>
      </c>
      <c r="I1105" s="56" t="s">
        <v>1015</v>
      </c>
      <c r="J1105" s="1"/>
      <c r="K1105" s="56" t="s">
        <v>70</v>
      </c>
      <c r="L1105" s="56" t="s">
        <v>131</v>
      </c>
      <c r="M1105" s="1"/>
      <c r="N1105" s="1"/>
      <c r="O1105" s="56" t="s">
        <v>1016</v>
      </c>
      <c r="P1105" s="1"/>
      <c r="Q1105" s="56" t="s">
        <v>1017</v>
      </c>
      <c r="R1105" s="1"/>
      <c r="S1105" s="1"/>
      <c r="T1105" s="56" t="s">
        <v>4239</v>
      </c>
      <c r="U1105" s="56" t="s">
        <v>4239</v>
      </c>
      <c r="V1105" s="56" t="s">
        <v>4240</v>
      </c>
      <c r="W1105" s="58">
        <v>15384</v>
      </c>
      <c r="X1105" s="59" t="s">
        <v>4241</v>
      </c>
      <c r="Y1105" s="56" t="s">
        <v>807</v>
      </c>
      <c r="Z1105" s="56" t="s">
        <v>822</v>
      </c>
      <c r="AA1105" s="56" t="s">
        <v>94</v>
      </c>
      <c r="AB1105" s="56" t="s">
        <v>809</v>
      </c>
      <c r="AC1105" s="56" t="s">
        <v>116</v>
      </c>
      <c r="AD1105" s="1"/>
      <c r="AE1105" s="56" t="s">
        <v>823</v>
      </c>
      <c r="AF1105" s="56" t="s">
        <v>824</v>
      </c>
      <c r="AG1105" s="56" t="s">
        <v>123</v>
      </c>
      <c r="AH1105" s="56" t="s">
        <v>825</v>
      </c>
      <c r="AI1105" s="56" t="s">
        <v>81</v>
      </c>
      <c r="AJ1105" s="56" t="s">
        <v>94</v>
      </c>
      <c r="AK1105" s="56" t="s">
        <v>807</v>
      </c>
      <c r="AL1105" s="56" t="s">
        <v>807</v>
      </c>
      <c r="AM1105" s="1"/>
      <c r="AN1105" s="56" t="s">
        <v>75</v>
      </c>
      <c r="AO1105" s="56" t="s">
        <v>2</v>
      </c>
      <c r="AP1105" s="60">
        <v>18.02</v>
      </c>
      <c r="AQ1105" s="60">
        <v>0</v>
      </c>
      <c r="AR1105" s="58">
        <v>1</v>
      </c>
      <c r="AS1105" s="58">
        <v>0</v>
      </c>
    </row>
    <row r="1106" spans="1:45" x14ac:dyDescent="0.2">
      <c r="A1106" s="56" t="s">
        <v>127</v>
      </c>
      <c r="B1106" s="56" t="s">
        <v>104</v>
      </c>
      <c r="C1106" s="56" t="s">
        <v>128</v>
      </c>
      <c r="D1106" s="1"/>
      <c r="E1106" s="1"/>
      <c r="F1106" s="1"/>
      <c r="G1106" s="56" t="s">
        <v>129</v>
      </c>
      <c r="H1106" s="56" t="s">
        <v>130</v>
      </c>
      <c r="I1106" s="56" t="s">
        <v>1015</v>
      </c>
      <c r="J1106" s="1"/>
      <c r="K1106" s="56" t="s">
        <v>70</v>
      </c>
      <c r="L1106" s="56" t="s">
        <v>131</v>
      </c>
      <c r="M1106" s="1"/>
      <c r="N1106" s="1"/>
      <c r="O1106" s="56" t="s">
        <v>1016</v>
      </c>
      <c r="P1106" s="1"/>
      <c r="Q1106" s="56" t="s">
        <v>1018</v>
      </c>
      <c r="R1106" s="1"/>
      <c r="S1106" s="1"/>
      <c r="T1106" s="56" t="s">
        <v>4239</v>
      </c>
      <c r="U1106" s="56" t="s">
        <v>4228</v>
      </c>
      <c r="V1106" s="56" t="s">
        <v>4242</v>
      </c>
      <c r="W1106" s="58">
        <v>14453</v>
      </c>
      <c r="X1106" s="59" t="s">
        <v>4243</v>
      </c>
      <c r="Y1106" s="56" t="s">
        <v>4244</v>
      </c>
      <c r="Z1106" s="56" t="s">
        <v>4245</v>
      </c>
      <c r="AA1106" s="56" t="s">
        <v>4246</v>
      </c>
      <c r="AB1106" s="56" t="s">
        <v>4247</v>
      </c>
      <c r="AC1106" s="56" t="s">
        <v>4248</v>
      </c>
      <c r="AD1106" s="1"/>
      <c r="AE1106" s="56" t="s">
        <v>4249</v>
      </c>
      <c r="AF1106" s="56" t="s">
        <v>114</v>
      </c>
      <c r="AG1106" s="56" t="s">
        <v>115</v>
      </c>
      <c r="AH1106" s="56" t="s">
        <v>4250</v>
      </c>
      <c r="AI1106" s="56" t="s">
        <v>74</v>
      </c>
      <c r="AJ1106" s="56" t="s">
        <v>79</v>
      </c>
      <c r="AK1106" s="56" t="s">
        <v>4251</v>
      </c>
      <c r="AL1106" s="56" t="s">
        <v>4251</v>
      </c>
      <c r="AM1106" s="1"/>
      <c r="AN1106" s="56" t="s">
        <v>75</v>
      </c>
      <c r="AO1106" s="56" t="s">
        <v>3</v>
      </c>
      <c r="AP1106" s="60">
        <v>75.36</v>
      </c>
      <c r="AQ1106" s="60">
        <v>0</v>
      </c>
      <c r="AR1106" s="58">
        <v>1</v>
      </c>
      <c r="AS1106" s="58">
        <v>0</v>
      </c>
    </row>
    <row r="1107" spans="1:45" ht="22.5" x14ac:dyDescent="0.2">
      <c r="A1107" s="56" t="s">
        <v>127</v>
      </c>
      <c r="B1107" s="56" t="s">
        <v>104</v>
      </c>
      <c r="C1107" s="56" t="s">
        <v>128</v>
      </c>
      <c r="D1107" s="1"/>
      <c r="E1107" s="1"/>
      <c r="F1107" s="1"/>
      <c r="G1107" s="56" t="s">
        <v>129</v>
      </c>
      <c r="H1107" s="56" t="s">
        <v>130</v>
      </c>
      <c r="I1107" s="56" t="s">
        <v>1015</v>
      </c>
      <c r="J1107" s="1"/>
      <c r="K1107" s="56" t="s">
        <v>70</v>
      </c>
      <c r="L1107" s="56" t="s">
        <v>131</v>
      </c>
      <c r="M1107" s="1"/>
      <c r="N1107" s="1"/>
      <c r="O1107" s="56" t="s">
        <v>1016</v>
      </c>
      <c r="P1107" s="1"/>
      <c r="Q1107" s="56" t="s">
        <v>1017</v>
      </c>
      <c r="R1107" s="1"/>
      <c r="S1107" s="1"/>
      <c r="T1107" s="56" t="s">
        <v>4239</v>
      </c>
      <c r="U1107" s="56" t="s">
        <v>4239</v>
      </c>
      <c r="V1107" s="56" t="s">
        <v>4252</v>
      </c>
      <c r="W1107" s="58">
        <v>14644</v>
      </c>
      <c r="X1107" s="59" t="s">
        <v>4253</v>
      </c>
      <c r="Y1107" s="56" t="s">
        <v>4155</v>
      </c>
      <c r="Z1107" s="56" t="s">
        <v>4156</v>
      </c>
      <c r="AA1107" s="56" t="s">
        <v>787</v>
      </c>
      <c r="AB1107" s="56" t="s">
        <v>4157</v>
      </c>
      <c r="AC1107" s="56" t="s">
        <v>193</v>
      </c>
      <c r="AD1107" s="1"/>
      <c r="AE1107" s="56" t="s">
        <v>4158</v>
      </c>
      <c r="AF1107" s="56" t="s">
        <v>4159</v>
      </c>
      <c r="AG1107" s="56" t="s">
        <v>4160</v>
      </c>
      <c r="AH1107" s="56" t="s">
        <v>4161</v>
      </c>
      <c r="AI1107" s="56" t="s">
        <v>81</v>
      </c>
      <c r="AJ1107" s="56" t="s">
        <v>177</v>
      </c>
      <c r="AK1107" s="56" t="s">
        <v>4162</v>
      </c>
      <c r="AL1107" s="56" t="s">
        <v>4162</v>
      </c>
      <c r="AM1107" s="1"/>
      <c r="AN1107" s="56" t="s">
        <v>75</v>
      </c>
      <c r="AO1107" s="56" t="s">
        <v>2</v>
      </c>
      <c r="AP1107" s="60">
        <v>231.66</v>
      </c>
      <c r="AQ1107" s="60">
        <v>0</v>
      </c>
      <c r="AR1107" s="58">
        <v>1</v>
      </c>
      <c r="AS1107" s="58">
        <v>0</v>
      </c>
    </row>
    <row r="1108" spans="1:45" x14ac:dyDescent="0.2">
      <c r="A1108" s="56" t="s">
        <v>127</v>
      </c>
      <c r="B1108" s="56" t="s">
        <v>104</v>
      </c>
      <c r="C1108" s="56" t="s">
        <v>128</v>
      </c>
      <c r="D1108" s="1"/>
      <c r="E1108" s="1"/>
      <c r="F1108" s="1"/>
      <c r="G1108" s="56" t="s">
        <v>129</v>
      </c>
      <c r="H1108" s="56" t="s">
        <v>130</v>
      </c>
      <c r="I1108" s="56" t="s">
        <v>1015</v>
      </c>
      <c r="J1108" s="1"/>
      <c r="K1108" s="56" t="s">
        <v>70</v>
      </c>
      <c r="L1108" s="56" t="s">
        <v>131</v>
      </c>
      <c r="M1108" s="1"/>
      <c r="N1108" s="1"/>
      <c r="O1108" s="56" t="s">
        <v>1016</v>
      </c>
      <c r="P1108" s="1"/>
      <c r="Q1108" s="56" t="s">
        <v>1018</v>
      </c>
      <c r="R1108" s="1"/>
      <c r="S1108" s="1"/>
      <c r="T1108" s="56" t="s">
        <v>4239</v>
      </c>
      <c r="U1108" s="56" t="s">
        <v>4228</v>
      </c>
      <c r="V1108" s="56" t="s">
        <v>4254</v>
      </c>
      <c r="W1108" s="58">
        <v>13084</v>
      </c>
      <c r="X1108" s="59" t="s">
        <v>4255</v>
      </c>
      <c r="Y1108" s="56" t="s">
        <v>1157</v>
      </c>
      <c r="Z1108" s="56" t="s">
        <v>1158</v>
      </c>
      <c r="AA1108" s="56" t="s">
        <v>94</v>
      </c>
      <c r="AB1108" s="56" t="s">
        <v>1021</v>
      </c>
      <c r="AC1108" s="56" t="s">
        <v>139</v>
      </c>
      <c r="AD1108" s="1"/>
      <c r="AE1108" s="56" t="s">
        <v>1159</v>
      </c>
      <c r="AF1108" s="56" t="s">
        <v>1020</v>
      </c>
      <c r="AG1108" s="56" t="s">
        <v>115</v>
      </c>
      <c r="AH1108" s="56" t="s">
        <v>1160</v>
      </c>
      <c r="AI1108" s="56" t="s">
        <v>74</v>
      </c>
      <c r="AJ1108" s="56" t="s">
        <v>79</v>
      </c>
      <c r="AK1108" s="56" t="s">
        <v>109</v>
      </c>
      <c r="AL1108" s="56" t="s">
        <v>110</v>
      </c>
      <c r="AM1108" s="1"/>
      <c r="AN1108" s="56" t="s">
        <v>75</v>
      </c>
      <c r="AO1108" s="56" t="s">
        <v>3</v>
      </c>
      <c r="AP1108" s="60">
        <v>3.25</v>
      </c>
      <c r="AQ1108" s="60">
        <v>0</v>
      </c>
      <c r="AR1108" s="58">
        <v>1</v>
      </c>
      <c r="AS1108" s="58">
        <v>0</v>
      </c>
    </row>
    <row r="1109" spans="1:45" x14ac:dyDescent="0.2">
      <c r="A1109" s="56" t="s">
        <v>127</v>
      </c>
      <c r="B1109" s="56" t="s">
        <v>104</v>
      </c>
      <c r="C1109" s="56" t="s">
        <v>128</v>
      </c>
      <c r="D1109" s="1"/>
      <c r="E1109" s="1"/>
      <c r="F1109" s="1"/>
      <c r="G1109" s="56" t="s">
        <v>129</v>
      </c>
      <c r="H1109" s="56" t="s">
        <v>130</v>
      </c>
      <c r="I1109" s="56" t="s">
        <v>1015</v>
      </c>
      <c r="J1109" s="1"/>
      <c r="K1109" s="56" t="s">
        <v>70</v>
      </c>
      <c r="L1109" s="56" t="s">
        <v>131</v>
      </c>
      <c r="M1109" s="1"/>
      <c r="N1109" s="1"/>
      <c r="O1109" s="56" t="s">
        <v>1016</v>
      </c>
      <c r="P1109" s="1"/>
      <c r="Q1109" s="56" t="s">
        <v>1017</v>
      </c>
      <c r="R1109" s="1"/>
      <c r="S1109" s="1"/>
      <c r="T1109" s="56" t="s">
        <v>4256</v>
      </c>
      <c r="U1109" s="56" t="s">
        <v>4256</v>
      </c>
      <c r="V1109" s="56" t="s">
        <v>4257</v>
      </c>
      <c r="W1109" s="58">
        <v>39064</v>
      </c>
      <c r="X1109" s="59" t="s">
        <v>4258</v>
      </c>
      <c r="Y1109" s="56" t="s">
        <v>807</v>
      </c>
      <c r="Z1109" s="56" t="s">
        <v>822</v>
      </c>
      <c r="AA1109" s="56" t="s">
        <v>94</v>
      </c>
      <c r="AB1109" s="56" t="s">
        <v>809</v>
      </c>
      <c r="AC1109" s="56" t="s">
        <v>116</v>
      </c>
      <c r="AD1109" s="1"/>
      <c r="AE1109" s="56" t="s">
        <v>823</v>
      </c>
      <c r="AF1109" s="56" t="s">
        <v>824</v>
      </c>
      <c r="AG1109" s="56" t="s">
        <v>123</v>
      </c>
      <c r="AH1109" s="56" t="s">
        <v>825</v>
      </c>
      <c r="AI1109" s="56" t="s">
        <v>81</v>
      </c>
      <c r="AJ1109" s="56" t="s">
        <v>94</v>
      </c>
      <c r="AK1109" s="56" t="s">
        <v>807</v>
      </c>
      <c r="AL1109" s="56" t="s">
        <v>807</v>
      </c>
      <c r="AM1109" s="1"/>
      <c r="AN1109" s="56" t="s">
        <v>75</v>
      </c>
      <c r="AO1109" s="56" t="s">
        <v>2</v>
      </c>
      <c r="AP1109" s="60">
        <v>23.88</v>
      </c>
      <c r="AQ1109" s="60">
        <v>0</v>
      </c>
      <c r="AR1109" s="58">
        <v>1</v>
      </c>
      <c r="AS1109" s="58">
        <v>0</v>
      </c>
    </row>
    <row r="1110" spans="1:45" x14ac:dyDescent="0.2">
      <c r="A1110" s="56" t="s">
        <v>127</v>
      </c>
      <c r="B1110" s="56" t="s">
        <v>104</v>
      </c>
      <c r="C1110" s="56" t="s">
        <v>128</v>
      </c>
      <c r="D1110" s="1"/>
      <c r="E1110" s="1"/>
      <c r="F1110" s="1"/>
      <c r="G1110" s="56" t="s">
        <v>129</v>
      </c>
      <c r="H1110" s="56" t="s">
        <v>130</v>
      </c>
      <c r="I1110" s="56" t="s">
        <v>1015</v>
      </c>
      <c r="J1110" s="1"/>
      <c r="K1110" s="56" t="s">
        <v>70</v>
      </c>
      <c r="L1110" s="56" t="s">
        <v>131</v>
      </c>
      <c r="M1110" s="1"/>
      <c r="N1110" s="1"/>
      <c r="O1110" s="56" t="s">
        <v>1016</v>
      </c>
      <c r="P1110" s="1"/>
      <c r="Q1110" s="56" t="s">
        <v>1018</v>
      </c>
      <c r="R1110" s="1"/>
      <c r="S1110" s="1"/>
      <c r="T1110" s="56" t="s">
        <v>4259</v>
      </c>
      <c r="U1110" s="56" t="s">
        <v>4260</v>
      </c>
      <c r="V1110" s="56" t="s">
        <v>4261</v>
      </c>
      <c r="W1110" s="58">
        <v>42540</v>
      </c>
      <c r="X1110" s="59" t="s">
        <v>4262</v>
      </c>
      <c r="Y1110" s="56" t="s">
        <v>795</v>
      </c>
      <c r="Z1110" s="56" t="s">
        <v>796</v>
      </c>
      <c r="AA1110" s="56" t="s">
        <v>180</v>
      </c>
      <c r="AB1110" s="56" t="s">
        <v>181</v>
      </c>
      <c r="AC1110" s="56" t="s">
        <v>182</v>
      </c>
      <c r="AD1110" s="1"/>
      <c r="AE1110" s="56" t="s">
        <v>797</v>
      </c>
      <c r="AF1110" s="56" t="s">
        <v>114</v>
      </c>
      <c r="AG1110" s="56" t="s">
        <v>115</v>
      </c>
      <c r="AH1110" s="56" t="s">
        <v>798</v>
      </c>
      <c r="AI1110" s="56" t="s">
        <v>74</v>
      </c>
      <c r="AJ1110" s="56" t="s">
        <v>183</v>
      </c>
      <c r="AK1110" s="56" t="s">
        <v>799</v>
      </c>
      <c r="AL1110" s="56" t="s">
        <v>800</v>
      </c>
      <c r="AM1110" s="1"/>
      <c r="AN1110" s="56" t="s">
        <v>75</v>
      </c>
      <c r="AO1110" s="56" t="s">
        <v>3</v>
      </c>
      <c r="AP1110" s="60">
        <v>12</v>
      </c>
      <c r="AQ1110" s="60">
        <v>0</v>
      </c>
      <c r="AR1110" s="58">
        <v>1</v>
      </c>
      <c r="AS1110" s="58">
        <v>0</v>
      </c>
    </row>
    <row r="1111" spans="1:45" ht="22.5" x14ac:dyDescent="0.2">
      <c r="A1111" s="56" t="s">
        <v>127</v>
      </c>
      <c r="B1111" s="56" t="s">
        <v>104</v>
      </c>
      <c r="C1111" s="56" t="s">
        <v>128</v>
      </c>
      <c r="D1111" s="1"/>
      <c r="E1111" s="1"/>
      <c r="F1111" s="1"/>
      <c r="G1111" s="56" t="s">
        <v>129</v>
      </c>
      <c r="H1111" s="56" t="s">
        <v>130</v>
      </c>
      <c r="I1111" s="56" t="s">
        <v>1015</v>
      </c>
      <c r="J1111" s="1"/>
      <c r="K1111" s="56" t="s">
        <v>70</v>
      </c>
      <c r="L1111" s="56" t="s">
        <v>131</v>
      </c>
      <c r="M1111" s="1"/>
      <c r="N1111" s="1"/>
      <c r="O1111" s="56" t="s">
        <v>1016</v>
      </c>
      <c r="P1111" s="1"/>
      <c r="Q1111" s="56" t="s">
        <v>1018</v>
      </c>
      <c r="R1111" s="1"/>
      <c r="S1111" s="1"/>
      <c r="T1111" s="56" t="s">
        <v>4259</v>
      </c>
      <c r="U1111" s="56" t="s">
        <v>4259</v>
      </c>
      <c r="V1111" s="56" t="s">
        <v>4263</v>
      </c>
      <c r="W1111" s="58">
        <v>40285</v>
      </c>
      <c r="X1111" s="59" t="s">
        <v>4264</v>
      </c>
      <c r="Y1111" s="56" t="s">
        <v>4265</v>
      </c>
      <c r="Z1111" s="56" t="s">
        <v>4266</v>
      </c>
      <c r="AA1111" s="56" t="s">
        <v>787</v>
      </c>
      <c r="AB1111" s="56" t="s">
        <v>4157</v>
      </c>
      <c r="AC1111" s="56" t="s">
        <v>193</v>
      </c>
      <c r="AD1111" s="1"/>
      <c r="AE1111" s="56" t="s">
        <v>4267</v>
      </c>
      <c r="AF1111" s="56" t="s">
        <v>4045</v>
      </c>
      <c r="AG1111" s="56" t="s">
        <v>73</v>
      </c>
      <c r="AH1111" s="56" t="s">
        <v>4268</v>
      </c>
      <c r="AI1111" s="56" t="s">
        <v>74</v>
      </c>
      <c r="AJ1111" s="56" t="s">
        <v>177</v>
      </c>
      <c r="AK1111" s="56" t="s">
        <v>4269</v>
      </c>
      <c r="AL1111" s="56" t="s">
        <v>4269</v>
      </c>
      <c r="AM1111" s="1"/>
      <c r="AN1111" s="56" t="s">
        <v>75</v>
      </c>
      <c r="AO1111" s="56" t="s">
        <v>3</v>
      </c>
      <c r="AP1111" s="60">
        <v>210.41</v>
      </c>
      <c r="AQ1111" s="60">
        <v>0</v>
      </c>
      <c r="AR1111" s="58">
        <v>1</v>
      </c>
      <c r="AS1111" s="58">
        <v>0</v>
      </c>
    </row>
    <row r="1112" spans="1:45" x14ac:dyDescent="0.2">
      <c r="A1112" s="56" t="s">
        <v>127</v>
      </c>
      <c r="B1112" s="56" t="s">
        <v>104</v>
      </c>
      <c r="C1112" s="56" t="s">
        <v>128</v>
      </c>
      <c r="D1112" s="1"/>
      <c r="E1112" s="1"/>
      <c r="F1112" s="1"/>
      <c r="G1112" s="56" t="s">
        <v>129</v>
      </c>
      <c r="H1112" s="56" t="s">
        <v>130</v>
      </c>
      <c r="I1112" s="56" t="s">
        <v>1015</v>
      </c>
      <c r="J1112" s="1"/>
      <c r="K1112" s="56" t="s">
        <v>70</v>
      </c>
      <c r="L1112" s="56" t="s">
        <v>131</v>
      </c>
      <c r="M1112" s="1"/>
      <c r="N1112" s="1"/>
      <c r="O1112" s="56" t="s">
        <v>1016</v>
      </c>
      <c r="P1112" s="1"/>
      <c r="Q1112" s="56" t="s">
        <v>1018</v>
      </c>
      <c r="R1112" s="1"/>
      <c r="S1112" s="1"/>
      <c r="T1112" s="56" t="s">
        <v>4270</v>
      </c>
      <c r="U1112" s="56" t="s">
        <v>4259</v>
      </c>
      <c r="V1112" s="56" t="s">
        <v>4254</v>
      </c>
      <c r="W1112" s="58">
        <v>40687</v>
      </c>
      <c r="X1112" s="59" t="s">
        <v>4271</v>
      </c>
      <c r="Y1112" s="56" t="s">
        <v>1157</v>
      </c>
      <c r="Z1112" s="56" t="s">
        <v>1158</v>
      </c>
      <c r="AA1112" s="56" t="s">
        <v>94</v>
      </c>
      <c r="AB1112" s="56" t="s">
        <v>1021</v>
      </c>
      <c r="AC1112" s="56" t="s">
        <v>139</v>
      </c>
      <c r="AD1112" s="1"/>
      <c r="AE1112" s="56" t="s">
        <v>1159</v>
      </c>
      <c r="AF1112" s="56" t="s">
        <v>1020</v>
      </c>
      <c r="AG1112" s="56" t="s">
        <v>115</v>
      </c>
      <c r="AH1112" s="56" t="s">
        <v>1160</v>
      </c>
      <c r="AI1112" s="56" t="s">
        <v>74</v>
      </c>
      <c r="AJ1112" s="56" t="s">
        <v>79</v>
      </c>
      <c r="AK1112" s="56" t="s">
        <v>109</v>
      </c>
      <c r="AL1112" s="56" t="s">
        <v>110</v>
      </c>
      <c r="AM1112" s="1"/>
      <c r="AN1112" s="56" t="s">
        <v>75</v>
      </c>
      <c r="AO1112" s="56" t="s">
        <v>3</v>
      </c>
      <c r="AP1112" s="60">
        <v>6.25</v>
      </c>
      <c r="AQ1112" s="60">
        <v>0</v>
      </c>
      <c r="AR1112" s="58">
        <v>1</v>
      </c>
      <c r="AS1112" s="58">
        <v>0</v>
      </c>
    </row>
    <row r="1113" spans="1:45" x14ac:dyDescent="0.2">
      <c r="A1113" s="56" t="s">
        <v>127</v>
      </c>
      <c r="B1113" s="56" t="s">
        <v>104</v>
      </c>
      <c r="C1113" s="56" t="s">
        <v>128</v>
      </c>
      <c r="D1113" s="1"/>
      <c r="E1113" s="1"/>
      <c r="F1113" s="1"/>
      <c r="G1113" s="56" t="s">
        <v>129</v>
      </c>
      <c r="H1113" s="56" t="s">
        <v>130</v>
      </c>
      <c r="I1113" s="56" t="s">
        <v>1015</v>
      </c>
      <c r="J1113" s="1"/>
      <c r="K1113" s="56" t="s">
        <v>70</v>
      </c>
      <c r="L1113" s="56" t="s">
        <v>131</v>
      </c>
      <c r="M1113" s="1"/>
      <c r="N1113" s="1"/>
      <c r="O1113" s="56" t="s">
        <v>1016</v>
      </c>
      <c r="P1113" s="1"/>
      <c r="Q1113" s="56" t="s">
        <v>1018</v>
      </c>
      <c r="R1113" s="1"/>
      <c r="S1113" s="1"/>
      <c r="T1113" s="56" t="s">
        <v>4272</v>
      </c>
      <c r="U1113" s="56" t="s">
        <v>4260</v>
      </c>
      <c r="V1113" s="56" t="s">
        <v>4273</v>
      </c>
      <c r="W1113" s="58">
        <v>20653</v>
      </c>
      <c r="X1113" s="59" t="s">
        <v>4274</v>
      </c>
      <c r="Y1113" s="56" t="s">
        <v>765</v>
      </c>
      <c r="Z1113" s="56" t="s">
        <v>802</v>
      </c>
      <c r="AA1113" s="56" t="s">
        <v>98</v>
      </c>
      <c r="AB1113" s="56" t="s">
        <v>99</v>
      </c>
      <c r="AC1113" s="56" t="s">
        <v>100</v>
      </c>
      <c r="AD1113" s="1"/>
      <c r="AE1113" s="56" t="s">
        <v>803</v>
      </c>
      <c r="AF1113" s="56" t="s">
        <v>762</v>
      </c>
      <c r="AG1113" s="56" t="s">
        <v>763</v>
      </c>
      <c r="AH1113" s="56" t="s">
        <v>764</v>
      </c>
      <c r="AI1113" s="56" t="s">
        <v>74</v>
      </c>
      <c r="AJ1113" s="56" t="s">
        <v>98</v>
      </c>
      <c r="AK1113" s="56" t="s">
        <v>765</v>
      </c>
      <c r="AL1113" s="56" t="s">
        <v>765</v>
      </c>
      <c r="AM1113" s="1"/>
      <c r="AN1113" s="56" t="s">
        <v>75</v>
      </c>
      <c r="AO1113" s="56" t="s">
        <v>3</v>
      </c>
      <c r="AP1113" s="60">
        <v>69.459999999999994</v>
      </c>
      <c r="AQ1113" s="60">
        <v>0</v>
      </c>
      <c r="AR1113" s="58">
        <v>1</v>
      </c>
      <c r="AS1113" s="58">
        <v>0</v>
      </c>
    </row>
    <row r="1114" spans="1:45" x14ac:dyDescent="0.2">
      <c r="A1114" s="56" t="s">
        <v>127</v>
      </c>
      <c r="B1114" s="56" t="s">
        <v>104</v>
      </c>
      <c r="C1114" s="56" t="s">
        <v>128</v>
      </c>
      <c r="D1114" s="1"/>
      <c r="E1114" s="1"/>
      <c r="F1114" s="1"/>
      <c r="G1114" s="56" t="s">
        <v>129</v>
      </c>
      <c r="H1114" s="56" t="s">
        <v>130</v>
      </c>
      <c r="I1114" s="56" t="s">
        <v>1015</v>
      </c>
      <c r="J1114" s="1"/>
      <c r="K1114" s="56" t="s">
        <v>70</v>
      </c>
      <c r="L1114" s="56" t="s">
        <v>131</v>
      </c>
      <c r="M1114" s="1"/>
      <c r="N1114" s="1"/>
      <c r="O1114" s="56" t="s">
        <v>1016</v>
      </c>
      <c r="P1114" s="1"/>
      <c r="Q1114" s="56" t="s">
        <v>1018</v>
      </c>
      <c r="R1114" s="1"/>
      <c r="S1114" s="1"/>
      <c r="T1114" s="56" t="s">
        <v>4272</v>
      </c>
      <c r="U1114" s="56" t="s">
        <v>4260</v>
      </c>
      <c r="V1114" s="56" t="s">
        <v>4275</v>
      </c>
      <c r="W1114" s="58">
        <v>20655</v>
      </c>
      <c r="X1114" s="59" t="s">
        <v>4276</v>
      </c>
      <c r="Y1114" s="56" t="s">
        <v>765</v>
      </c>
      <c r="Z1114" s="56" t="s">
        <v>802</v>
      </c>
      <c r="AA1114" s="56" t="s">
        <v>98</v>
      </c>
      <c r="AB1114" s="56" t="s">
        <v>99</v>
      </c>
      <c r="AC1114" s="56" t="s">
        <v>100</v>
      </c>
      <c r="AD1114" s="1"/>
      <c r="AE1114" s="56" t="s">
        <v>803</v>
      </c>
      <c r="AF1114" s="56" t="s">
        <v>762</v>
      </c>
      <c r="AG1114" s="56" t="s">
        <v>763</v>
      </c>
      <c r="AH1114" s="56" t="s">
        <v>764</v>
      </c>
      <c r="AI1114" s="56" t="s">
        <v>74</v>
      </c>
      <c r="AJ1114" s="56" t="s">
        <v>98</v>
      </c>
      <c r="AK1114" s="56" t="s">
        <v>765</v>
      </c>
      <c r="AL1114" s="56" t="s">
        <v>765</v>
      </c>
      <c r="AM1114" s="1"/>
      <c r="AN1114" s="56" t="s">
        <v>75</v>
      </c>
      <c r="AO1114" s="56" t="s">
        <v>3</v>
      </c>
      <c r="AP1114" s="60">
        <v>7.4</v>
      </c>
      <c r="AQ1114" s="60">
        <v>0</v>
      </c>
      <c r="AR1114" s="58">
        <v>1</v>
      </c>
      <c r="AS1114" s="58">
        <v>0</v>
      </c>
    </row>
    <row r="1115" spans="1:45" x14ac:dyDescent="0.2">
      <c r="A1115" s="56" t="s">
        <v>127</v>
      </c>
      <c r="B1115" s="56" t="s">
        <v>104</v>
      </c>
      <c r="C1115" s="56" t="s">
        <v>128</v>
      </c>
      <c r="D1115" s="1"/>
      <c r="E1115" s="1"/>
      <c r="F1115" s="1"/>
      <c r="G1115" s="56" t="s">
        <v>129</v>
      </c>
      <c r="H1115" s="56" t="s">
        <v>130</v>
      </c>
      <c r="I1115" s="56" t="s">
        <v>1015</v>
      </c>
      <c r="J1115" s="1"/>
      <c r="K1115" s="56" t="s">
        <v>70</v>
      </c>
      <c r="L1115" s="56" t="s">
        <v>131</v>
      </c>
      <c r="M1115" s="1"/>
      <c r="N1115" s="1"/>
      <c r="O1115" s="56" t="s">
        <v>1016</v>
      </c>
      <c r="P1115" s="1"/>
      <c r="Q1115" s="56" t="s">
        <v>1017</v>
      </c>
      <c r="R1115" s="1"/>
      <c r="S1115" s="1"/>
      <c r="T1115" s="56" t="s">
        <v>4272</v>
      </c>
      <c r="U1115" s="56" t="s">
        <v>4272</v>
      </c>
      <c r="V1115" s="56" t="s">
        <v>4277</v>
      </c>
      <c r="W1115" s="58">
        <v>18523</v>
      </c>
      <c r="X1115" s="59" t="s">
        <v>4278</v>
      </c>
      <c r="Y1115" s="56" t="s">
        <v>3744</v>
      </c>
      <c r="Z1115" s="56" t="s">
        <v>4231</v>
      </c>
      <c r="AA1115" s="56" t="s">
        <v>832</v>
      </c>
      <c r="AB1115" s="56" t="s">
        <v>833</v>
      </c>
      <c r="AC1115" s="56" t="s">
        <v>121</v>
      </c>
      <c r="AD1115" s="1"/>
      <c r="AE1115" s="56" t="s">
        <v>122</v>
      </c>
      <c r="AF1115" s="56" t="s">
        <v>4232</v>
      </c>
      <c r="AG1115" s="1"/>
      <c r="AH1115" s="1"/>
      <c r="AI1115" s="56" t="s">
        <v>4233</v>
      </c>
      <c r="AJ1115" s="56" t="s">
        <v>79</v>
      </c>
      <c r="AK1115" s="56" t="s">
        <v>3748</v>
      </c>
      <c r="AL1115" s="56" t="s">
        <v>3748</v>
      </c>
      <c r="AM1115" s="1"/>
      <c r="AN1115" s="56" t="s">
        <v>75</v>
      </c>
      <c r="AO1115" s="56" t="s">
        <v>2</v>
      </c>
      <c r="AP1115" s="60">
        <v>106.68</v>
      </c>
      <c r="AQ1115" s="60">
        <v>0</v>
      </c>
      <c r="AR1115" s="58">
        <v>1</v>
      </c>
      <c r="AS1115" s="58">
        <v>0</v>
      </c>
    </row>
  </sheetData>
  <autoFilter ref="A16:BK100" xr:uid="{00000000-0009-0000-0000-000004000000}"/>
  <mergeCells count="3">
    <mergeCell ref="A12:O12"/>
    <mergeCell ref="A13:C13"/>
    <mergeCell ref="A14:J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total</vt:lpstr>
      <vt:lpstr>worsheet</vt:lpstr>
      <vt:lpstr>data</vt:lpstr>
      <vt:lpstr>table</vt:lpstr>
      <vt:lpstr>ytd</vt:lpstr>
      <vt:lpstr>gl</vt:lpstr>
      <vt:lpstr>worsheet!interco</vt:lpstr>
      <vt:lpstr>tb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Gaetan Lemay</dc:creator>
  <cp:lastModifiedBy>Gaetan Lemay</cp:lastModifiedBy>
  <cp:lastPrinted>2024-03-21T15:06:22Z</cp:lastPrinted>
  <dcterms:created xsi:type="dcterms:W3CDTF">2018-07-13T15:16:52Z</dcterms:created>
  <dcterms:modified xsi:type="dcterms:W3CDTF">2024-03-21T15:06:34Z</dcterms:modified>
</cp:coreProperties>
</file>